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tabRatio="149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<sst xmlns="http://schemas.openxmlformats.org/spreadsheetml/2006/main" count="287" uniqueCount="225">
  <si>
    <t>JANKOVIC</t>
  </si>
  <si>
    <t>STOSUR</t>
  </si>
  <si>
    <t>NA LI</t>
  </si>
  <si>
    <t>SHARAPOVA</t>
  </si>
  <si>
    <t>PENNETTA</t>
  </si>
  <si>
    <t>WICKMAYER</t>
  </si>
  <si>
    <t>BARTOLI</t>
  </si>
  <si>
    <t>CLIJSTERS</t>
  </si>
  <si>
    <t>SCHIAVONE</t>
  </si>
  <si>
    <t>Auckland</t>
  </si>
  <si>
    <t>Brisbane</t>
  </si>
  <si>
    <t>Sydney</t>
  </si>
  <si>
    <t>Hobart</t>
  </si>
  <si>
    <t>AUSTRALIAN OPEN</t>
  </si>
  <si>
    <t>Paris</t>
  </si>
  <si>
    <t>Pattaya</t>
  </si>
  <si>
    <t>Dubai</t>
  </si>
  <si>
    <t>Memphis</t>
  </si>
  <si>
    <t>Bogotà</t>
  </si>
  <si>
    <t>Acapulco</t>
  </si>
  <si>
    <t>Kuala Lumpur</t>
  </si>
  <si>
    <t>Monterrey</t>
  </si>
  <si>
    <t>Indian Wells</t>
  </si>
  <si>
    <t>Miami</t>
  </si>
  <si>
    <t>Marbella</t>
  </si>
  <si>
    <t>Barcellona</t>
  </si>
  <si>
    <t>Fes</t>
  </si>
  <si>
    <t>Roma</t>
  </si>
  <si>
    <t>Estoril</t>
  </si>
  <si>
    <t>Madrid</t>
  </si>
  <si>
    <t>Strasburgo</t>
  </si>
  <si>
    <t>ROLAND GARROS</t>
  </si>
  <si>
    <t>Birmingham</t>
  </si>
  <si>
    <t>Eastbourne</t>
  </si>
  <si>
    <t>s-Hertogenbosch</t>
  </si>
  <si>
    <t>WIMBLEDON</t>
  </si>
  <si>
    <t>Budapest</t>
  </si>
  <si>
    <t>Bastad</t>
  </si>
  <si>
    <t>Palermo</t>
  </si>
  <si>
    <t>Bad Gastein</t>
  </si>
  <si>
    <t>Copenhagen</t>
  </si>
  <si>
    <t>Cincinnati</t>
  </si>
  <si>
    <t>New Haven</t>
  </si>
  <si>
    <t>US OPEN</t>
  </si>
  <si>
    <t>Guangzhou</t>
  </si>
  <si>
    <t>Quebec City</t>
  </si>
  <si>
    <t>Seoul</t>
  </si>
  <si>
    <t>Tashkent</t>
  </si>
  <si>
    <t>Tokyo</t>
  </si>
  <si>
    <t>Beijing</t>
  </si>
  <si>
    <t>Linz</t>
  </si>
  <si>
    <t>Osaka</t>
  </si>
  <si>
    <t>Mosca</t>
  </si>
  <si>
    <t>Lussemburgo</t>
  </si>
  <si>
    <t>BALI</t>
  </si>
  <si>
    <t>TOTALE PUNTI</t>
  </si>
  <si>
    <t>AZARENKA</t>
  </si>
  <si>
    <t>S.WILLIAMS</t>
  </si>
  <si>
    <t>WOZNIACKI</t>
  </si>
  <si>
    <t>V.WILLIAMS</t>
  </si>
  <si>
    <t>KUZNETSOVA</t>
  </si>
  <si>
    <t xml:space="preserve"> </t>
  </si>
  <si>
    <t>Best two Premier 5</t>
  </si>
  <si>
    <t>Dubai - Tokyo</t>
  </si>
  <si>
    <t>Cincinnati - Montreal</t>
  </si>
  <si>
    <t>PEER</t>
  </si>
  <si>
    <t>REZAI</t>
  </si>
  <si>
    <t>PETROVA</t>
  </si>
  <si>
    <t>RADWANSKA</t>
  </si>
  <si>
    <t>ZVONAREVA</t>
  </si>
  <si>
    <t>Played</t>
  </si>
  <si>
    <t>Roma - Montreal</t>
  </si>
  <si>
    <t>Montreal - Cincinnati</t>
  </si>
  <si>
    <t>RACE</t>
  </si>
  <si>
    <t>Roma - Tokyo</t>
  </si>
  <si>
    <t>Played Race</t>
  </si>
  <si>
    <t>Tornei tra i Best 16</t>
  </si>
  <si>
    <t>Legenda</t>
  </si>
  <si>
    <t>Tornei dello Slam</t>
  </si>
  <si>
    <t>Mandatory</t>
  </si>
  <si>
    <t>17° punteggio utile</t>
  </si>
  <si>
    <t>16° punteggio Race</t>
  </si>
  <si>
    <t>obbligatori</t>
  </si>
  <si>
    <t>PAVLYUCHENKOVA</t>
  </si>
  <si>
    <t>ZHENG</t>
  </si>
  <si>
    <t>MARTINEZ SANCHEZ</t>
  </si>
  <si>
    <t>KIRILENKO</t>
  </si>
  <si>
    <t>HANTUCHOVA</t>
  </si>
  <si>
    <t>DULGHERU</t>
  </si>
  <si>
    <t>SAFAROVA</t>
  </si>
  <si>
    <t>KVITOVA</t>
  </si>
  <si>
    <t>KLEYBANOVA</t>
  </si>
  <si>
    <t>SHVEDOVA</t>
  </si>
  <si>
    <t>KANEPI</t>
  </si>
  <si>
    <t>A. BONDARENKO</t>
  </si>
  <si>
    <t>PETKOVIC</t>
  </si>
  <si>
    <t>PIRONKOVA</t>
  </si>
  <si>
    <t>IVANOVIC</t>
  </si>
  <si>
    <t>ZAKOPALOVA</t>
  </si>
  <si>
    <t>SZAVAY</t>
  </si>
  <si>
    <t>ERRANI</t>
  </si>
  <si>
    <t>CIBULKOVA</t>
  </si>
  <si>
    <t>Tornei ITF</t>
  </si>
  <si>
    <t>16°Race/17°Classif.</t>
  </si>
  <si>
    <t>16° Race/Best 16</t>
  </si>
  <si>
    <t>Montreal - Tokyo</t>
  </si>
  <si>
    <t>Cincinnati - Tokyo</t>
  </si>
  <si>
    <t>GROTH</t>
  </si>
  <si>
    <t>GOERGES</t>
  </si>
  <si>
    <t>SEVASTOVA</t>
  </si>
  <si>
    <t>VINCI</t>
  </si>
  <si>
    <t>SCHNYDER</t>
  </si>
  <si>
    <t>03\01</t>
  </si>
  <si>
    <t>10\01</t>
  </si>
  <si>
    <t>17\01</t>
  </si>
  <si>
    <t>07\02</t>
  </si>
  <si>
    <t>14\02</t>
  </si>
  <si>
    <t>21\02</t>
  </si>
  <si>
    <t>28\02</t>
  </si>
  <si>
    <t>07\03</t>
  </si>
  <si>
    <t>21\03</t>
  </si>
  <si>
    <t>04\04</t>
  </si>
  <si>
    <t>31\01</t>
  </si>
  <si>
    <t>FED CUP</t>
  </si>
  <si>
    <t>11\04</t>
  </si>
  <si>
    <t>31\10</t>
  </si>
  <si>
    <t>24\10</t>
  </si>
  <si>
    <t>ISTANBUL</t>
  </si>
  <si>
    <t>17\10</t>
  </si>
  <si>
    <t>10\10</t>
  </si>
  <si>
    <t>03\10</t>
  </si>
  <si>
    <t>26\09</t>
  </si>
  <si>
    <t>19\09</t>
  </si>
  <si>
    <t>12\09</t>
  </si>
  <si>
    <t>29\08</t>
  </si>
  <si>
    <t>22\08</t>
  </si>
  <si>
    <t>08\08</t>
  </si>
  <si>
    <t>15\08</t>
  </si>
  <si>
    <t>Toronto</t>
  </si>
  <si>
    <t>01\08</t>
  </si>
  <si>
    <t>25\07</t>
  </si>
  <si>
    <t>Elkridge</t>
  </si>
  <si>
    <t>Baku</t>
  </si>
  <si>
    <t>18\07</t>
  </si>
  <si>
    <t>11\07</t>
  </si>
  <si>
    <t>04\07</t>
  </si>
  <si>
    <t>20\06</t>
  </si>
  <si>
    <t>13\06</t>
  </si>
  <si>
    <t>06\06</t>
  </si>
  <si>
    <t>23\05</t>
  </si>
  <si>
    <t>Brussels</t>
  </si>
  <si>
    <t>16\05</t>
  </si>
  <si>
    <t>09\05</t>
  </si>
  <si>
    <t>02\05</t>
  </si>
  <si>
    <t>25\04</t>
  </si>
  <si>
    <t>18\04</t>
  </si>
  <si>
    <t>Doha*</t>
  </si>
  <si>
    <t>Charleston*</t>
  </si>
  <si>
    <t>Stoccarda*</t>
  </si>
  <si>
    <t>Standford*</t>
  </si>
  <si>
    <t>San Diego*</t>
  </si>
  <si>
    <t>Premier 700</t>
  </si>
  <si>
    <t>Note</t>
  </si>
  <si>
    <t>Obblighi Top10</t>
  </si>
  <si>
    <t>giocare 4/5 Premier 5</t>
  </si>
  <si>
    <t>giocare 2/5 Premier 700</t>
  </si>
  <si>
    <t>2/5 Prm5; 0/5 Prm700</t>
  </si>
  <si>
    <t>15*</t>
  </si>
  <si>
    <t>2/5 Prm5</t>
  </si>
  <si>
    <t>1/5 Prm700</t>
  </si>
  <si>
    <t>Tokyo - Montreal</t>
  </si>
  <si>
    <t>Roma - Cincinnati</t>
  </si>
  <si>
    <t>1 torneo dopo il 17\10</t>
  </si>
  <si>
    <t>ancora in corsa</t>
  </si>
  <si>
    <t>12*</t>
  </si>
  <si>
    <t>MATTEK-SANDS</t>
  </si>
  <si>
    <t>PENG</t>
  </si>
  <si>
    <t>JOVANOVSKI</t>
  </si>
  <si>
    <t>MAKAROVA</t>
  </si>
  <si>
    <t>HERCOG</t>
  </si>
  <si>
    <t>DATE-KRUMM</t>
  </si>
  <si>
    <t>VESNINA</t>
  </si>
  <si>
    <t>DUSHEVINA</t>
  </si>
  <si>
    <t>CHAKVETADZE</t>
  </si>
  <si>
    <r>
      <t>2 tornei il 23\05 (</t>
    </r>
    <r>
      <rPr>
        <sz val="10"/>
        <color indexed="61"/>
        <rFont val="Arial"/>
        <family val="2"/>
      </rPr>
      <t>40</t>
    </r>
    <r>
      <rPr>
        <sz val="10"/>
        <rFont val="Arial"/>
        <family val="0"/>
      </rPr>
      <t>,</t>
    </r>
    <r>
      <rPr>
        <sz val="10"/>
        <color indexed="13"/>
        <rFont val="Arial"/>
        <family val="2"/>
      </rPr>
      <t>32</t>
    </r>
    <r>
      <rPr>
        <sz val="10"/>
        <rFont val="Arial"/>
        <family val="0"/>
      </rPr>
      <t>)</t>
    </r>
  </si>
  <si>
    <r>
      <t>3 trn dp 25\10 (</t>
    </r>
    <r>
      <rPr>
        <sz val="10"/>
        <color indexed="13"/>
        <rFont val="Arial"/>
        <family val="2"/>
      </rPr>
      <t>40</t>
    </r>
    <r>
      <rPr>
        <sz val="10"/>
        <rFont val="Arial"/>
        <family val="0"/>
      </rPr>
      <t>;</t>
    </r>
    <r>
      <rPr>
        <sz val="10"/>
        <color indexed="13"/>
        <rFont val="Arial"/>
        <family val="2"/>
      </rPr>
      <t>78</t>
    </r>
    <r>
      <rPr>
        <sz val="10"/>
        <rFont val="Arial"/>
        <family val="0"/>
      </rPr>
      <t>;</t>
    </r>
    <r>
      <rPr>
        <sz val="10"/>
        <color indexed="13"/>
        <rFont val="Arial"/>
        <family val="2"/>
      </rPr>
      <t>50</t>
    </r>
    <r>
      <rPr>
        <sz val="10"/>
        <rFont val="Arial"/>
        <family val="0"/>
      </rPr>
      <t>)</t>
    </r>
  </si>
  <si>
    <r>
      <t>2 tornei il 07\03 (</t>
    </r>
    <r>
      <rPr>
        <sz val="10"/>
        <color indexed="61"/>
        <rFont val="Arial"/>
        <family val="2"/>
      </rPr>
      <t>80</t>
    </r>
    <r>
      <rPr>
        <sz val="10"/>
        <rFont val="Arial"/>
        <family val="0"/>
      </rPr>
      <t>;</t>
    </r>
    <r>
      <rPr>
        <sz val="10"/>
        <color indexed="13"/>
        <rFont val="Arial"/>
        <family val="2"/>
      </rPr>
      <t>24</t>
    </r>
    <r>
      <rPr>
        <sz val="10"/>
        <rFont val="Arial"/>
        <family val="0"/>
      </rPr>
      <t>)</t>
    </r>
  </si>
  <si>
    <t>BENESOVA</t>
  </si>
  <si>
    <t>X</t>
  </si>
  <si>
    <t>1/5 Prm5</t>
  </si>
  <si>
    <t>ZAHLAVOVA STRYCOVA</t>
  </si>
  <si>
    <t>1 torneo dopo il 17/10</t>
  </si>
  <si>
    <t>1/5 Prm5; 0/5 Prm700</t>
  </si>
  <si>
    <r>
      <t>3 trn dp 17\10 (</t>
    </r>
    <r>
      <rPr>
        <sz val="10"/>
        <color indexed="13"/>
        <rFont val="Arial"/>
        <family val="2"/>
      </rPr>
      <t>80</t>
    </r>
    <r>
      <rPr>
        <sz val="10"/>
        <rFont val="Arial"/>
        <family val="0"/>
      </rPr>
      <t>;</t>
    </r>
    <r>
      <rPr>
        <sz val="10"/>
        <color indexed="13"/>
        <rFont val="Arial"/>
        <family val="2"/>
      </rPr>
      <t>24</t>
    </r>
    <r>
      <rPr>
        <sz val="10"/>
        <rFont val="Arial"/>
        <family val="0"/>
      </rPr>
      <t>;</t>
    </r>
    <r>
      <rPr>
        <sz val="10"/>
        <color indexed="11"/>
        <rFont val="Arial"/>
        <family val="2"/>
      </rPr>
      <t>24</t>
    </r>
    <r>
      <rPr>
        <sz val="10"/>
        <rFont val="Arial"/>
        <family val="0"/>
      </rPr>
      <t>)</t>
    </r>
  </si>
  <si>
    <t xml:space="preserve"> Cincinnati - Tokyo</t>
  </si>
  <si>
    <t>BACSINSZKY</t>
  </si>
  <si>
    <t xml:space="preserve">Dubai - Cincinnati </t>
  </si>
  <si>
    <t>Dubai - Montreal</t>
  </si>
  <si>
    <t>Roma - Dubai</t>
  </si>
  <si>
    <t>MORITA</t>
  </si>
  <si>
    <r>
      <t>2 trn dp 25/10 (</t>
    </r>
    <r>
      <rPr>
        <sz val="10"/>
        <color indexed="13"/>
        <rFont val="Arial"/>
        <family val="2"/>
      </rPr>
      <t>110</t>
    </r>
    <r>
      <rPr>
        <sz val="10"/>
        <rFont val="Arial"/>
        <family val="0"/>
      </rPr>
      <t>;</t>
    </r>
    <r>
      <rPr>
        <sz val="10"/>
        <color indexed="13"/>
        <rFont val="Arial"/>
        <family val="2"/>
      </rPr>
      <t>58</t>
    </r>
    <r>
      <rPr>
        <sz val="10"/>
        <rFont val="Arial"/>
        <family val="0"/>
      </rPr>
      <t>)</t>
    </r>
  </si>
  <si>
    <t>Cincinnati - Dubai</t>
  </si>
  <si>
    <t xml:space="preserve"> Dubai - Montreal</t>
  </si>
  <si>
    <t>SUAREZ NAVARRO</t>
  </si>
  <si>
    <t>DOMINGUEZ LINO</t>
  </si>
  <si>
    <t>13*</t>
  </si>
  <si>
    <t>giocare 2 Intern./Prm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</si>
  <si>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</si>
  <si>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</si>
  <si>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</si>
  <si>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</si>
  <si>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</si>
  <si>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</si>
  <si>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</si>
  <si>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</si>
  <si>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</si>
  <si>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</si>
  <si>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OBBLIGATORI</t>
  </si>
  <si>
    <t>PUNTEGGIO FINE ANNO</t>
  </si>
  <si>
    <t xml:space="preserve">3/5 Prm5; </t>
  </si>
  <si>
    <t>AD20 contegg. 21/03</t>
  </si>
  <si>
    <t>AG20 contegg. 21/03</t>
  </si>
  <si>
    <t>AI20 contegg. 21/03</t>
  </si>
  <si>
    <t>BA32/33 contegg. 23/05</t>
  </si>
  <si>
    <t>BH49 contegg. 29/08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</si>
</sst>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  <numFmt numFmtId="166" formatCode="\1\ \2\ \3\ \4\ \5\ \6\ \7"/>
    <numFmt numFmtId="167" formatCode="\1\ \2\ \3\ \4\ \5\ \6"/>
    <numFmt numFmtId="168" formatCode="\p\os\t\o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dd/mm/yy;@"/>
    <numFmt numFmtId="174" formatCode="Generald"/>
    <numFmt numFmtId="175" formatCode="\o"/>
    <numFmt numFmtId="176" formatCode="\ "/>
  </numFmts>
  <fonts count="45">
    <font>
      <sz val="10"/>
      <name val="Arial"/>
      <family val="0"/>
    </font>
    <font>
      <b/>
      <sz val="12"/>
      <color indexed="9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2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25"/>
      <name val="Arial"/>
      <family val="0"/>
    </font>
    <font>
      <sz val="12.5"/>
      <name val="Arial"/>
      <family val="2"/>
    </font>
    <font>
      <b/>
      <i/>
      <sz val="14.25"/>
      <name val="Arial"/>
      <family val="2"/>
    </font>
    <font>
      <i/>
      <sz val="14.25"/>
      <name val="Arial"/>
      <family val="2"/>
    </font>
    <font>
      <b/>
      <sz val="20.5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color indexed="12"/>
      <name val="Arial"/>
      <family val="2"/>
    </font>
    <font>
      <b/>
      <sz val="20"/>
      <name val="Arial"/>
      <family val="2"/>
    </font>
    <font>
      <b/>
      <sz val="25.5"/>
      <name val="Arial"/>
      <family val="0"/>
    </font>
    <font>
      <sz val="25.5"/>
      <name val="Arial"/>
      <family val="0"/>
    </font>
    <font>
      <i/>
      <sz val="14"/>
      <name val="Arial"/>
      <family val="2"/>
    </font>
    <font>
      <sz val="12.25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0"/>
    </font>
    <font>
      <b/>
      <sz val="12"/>
      <color indexed="61"/>
      <name val="Arial"/>
      <family val="2"/>
    </font>
    <font>
      <b/>
      <sz val="12"/>
      <color indexed="13"/>
      <name val="Comic Sans MS"/>
      <family val="4"/>
    </font>
    <font>
      <b/>
      <sz val="12"/>
      <name val="Comic Sans MS"/>
      <family val="4"/>
    </font>
    <font>
      <b/>
      <i/>
      <sz val="10"/>
      <color indexed="18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51"/>
      <name val="Arial"/>
      <family val="2"/>
    </font>
    <font>
      <b/>
      <i/>
      <sz val="10"/>
      <color indexed="51"/>
      <name val="Arial"/>
      <family val="2"/>
    </font>
    <font>
      <b/>
      <sz val="16"/>
      <name val="Arial"/>
      <family val="2"/>
    </font>
    <font>
      <b/>
      <i/>
      <sz val="9.75"/>
      <name val="Arial"/>
      <family val="2"/>
    </font>
    <font>
      <sz val="10"/>
      <color indexed="61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 style="medium">
        <color indexed="16"/>
      </bottom>
    </border>
    <border>
      <left style="medium"/>
      <right style="medium"/>
      <top style="medium">
        <color indexed="16"/>
      </top>
      <bottom style="medium">
        <color indexed="16"/>
      </bottom>
    </border>
    <border>
      <left style="medium"/>
      <right style="medium"/>
      <top>
        <color indexed="63"/>
      </top>
      <bottom style="medium">
        <color indexed="16"/>
      </bottom>
    </border>
    <border>
      <left style="medium">
        <color indexed="8"/>
      </left>
      <right style="medium"/>
      <top style="thin"/>
      <bottom style="medium">
        <color indexed="16"/>
      </bottom>
    </border>
    <border>
      <left style="medium">
        <color indexed="8"/>
      </left>
      <right style="medium"/>
      <top style="medium">
        <color indexed="16"/>
      </top>
      <bottom style="medium">
        <color indexed="16"/>
      </bottom>
    </border>
    <border>
      <left>
        <color indexed="63"/>
      </left>
      <right style="medium"/>
      <top style="thin"/>
      <bottom style="medium">
        <color indexed="16"/>
      </bottom>
    </border>
    <border>
      <left>
        <color indexed="63"/>
      </left>
      <right style="medium"/>
      <top style="medium">
        <color indexed="16"/>
      </top>
      <bottom style="medium">
        <color indexed="16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Border="1" applyAlignment="1">
      <alignment/>
    </xf>
    <xf numFmtId="0" fontId="0" fillId="7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7" borderId="11" xfId="0" applyFill="1" applyBorder="1" applyAlignment="1">
      <alignment horizontal="center"/>
    </xf>
    <xf numFmtId="0" fontId="4" fillId="8" borderId="3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8" borderId="9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6" fillId="9" borderId="2" xfId="0" applyFont="1" applyFill="1" applyBorder="1" applyAlignment="1">
      <alignment/>
    </xf>
    <xf numFmtId="0" fontId="6" fillId="9" borderId="13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9" xfId="0" applyFont="1" applyFill="1" applyBorder="1" applyAlignment="1" quotePrefix="1">
      <alignment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26" fillId="6" borderId="39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8" borderId="13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8" borderId="7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6" fontId="29" fillId="0" borderId="22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26" fillId="13" borderId="12" xfId="0" applyFont="1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30" fillId="13" borderId="11" xfId="0" applyFont="1" applyFill="1" applyBorder="1" applyAlignment="1">
      <alignment horizontal="center"/>
    </xf>
    <xf numFmtId="0" fontId="30" fillId="13" borderId="2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13" borderId="40" xfId="0" applyFont="1" applyFill="1" applyBorder="1" applyAlignment="1">
      <alignment horizontal="center"/>
    </xf>
    <xf numFmtId="0" fontId="6" fillId="13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26" fillId="6" borderId="46" xfId="0" applyFont="1" applyFill="1" applyBorder="1" applyAlignment="1">
      <alignment horizontal="center"/>
    </xf>
    <xf numFmtId="0" fontId="32" fillId="13" borderId="2" xfId="0" applyFont="1" applyFill="1" applyBorder="1" applyAlignment="1">
      <alignment horizontal="center"/>
    </xf>
    <xf numFmtId="0" fontId="32" fillId="13" borderId="16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24" fillId="0" borderId="16" xfId="0" applyFont="1" applyBorder="1" applyAlignment="1">
      <alignment horizontal="center"/>
    </xf>
    <xf numFmtId="0" fontId="0" fillId="16" borderId="2" xfId="0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13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6" fillId="13" borderId="2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42" fillId="13" borderId="2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2" fillId="13" borderId="25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6" borderId="35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7" fillId="2" borderId="5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7" fillId="9" borderId="59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6" fillId="17" borderId="15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Classifica Generale 2011 WTA</a:t>
            </a:r>
          </a:p>
        </c:rich>
      </c:tx>
      <c:layout>
        <c:manualLayout>
          <c:xMode val="factor"/>
          <c:yMode val="factor"/>
          <c:x val="-0.04625"/>
          <c:y val="-0.01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15"/>
          <c:w val="0.89225"/>
          <c:h val="0.8985"/>
        </c:manualLayout>
      </c:layout>
      <c:bar3DChart>
        <c:barDir val="col"/>
        <c:grouping val="clustered"/>
        <c:varyColors val="0"/>
        <c:ser>
          <c:idx val="13"/>
          <c:order val="0"/>
          <c:tx>
            <c:v>WOZNIACKI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WOZ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Foglio1!$C$62</c:f>
              <c:numCache/>
            </c:numRef>
          </c:val>
          <c:shape val="box"/>
        </c:ser>
        <c:ser>
          <c:idx val="8"/>
          <c:order val="1"/>
          <c:tx>
            <c:v>CLIJSTERS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CLJ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Foglio1!$D$62</c:f>
              <c:numCache/>
            </c:numRef>
          </c:val>
          <c:shape val="box"/>
        </c:ser>
        <c:ser>
          <c:idx val="0"/>
          <c:order val="2"/>
          <c:tx>
            <c:v>ZVONAREVA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ZVO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Foglio1!$E$62</c:f>
              <c:numCache/>
            </c:numRef>
          </c:val>
          <c:shape val="box"/>
        </c:ser>
        <c:ser>
          <c:idx val="2"/>
          <c:order val="3"/>
          <c:tx>
            <c:v>STOSUR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STO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Foglio1!$F$62</c:f>
              <c:numCache/>
            </c:numRef>
          </c:val>
          <c:shape val="box"/>
        </c:ser>
        <c:ser>
          <c:idx val="9"/>
          <c:order val="4"/>
          <c:tx>
            <c:v>SCHIAVONE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SCH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Foglio1!$G$62</c:f>
              <c:numCache/>
            </c:numRef>
          </c:val>
          <c:shape val="box"/>
        </c:ser>
        <c:ser>
          <c:idx val="14"/>
          <c:order val="5"/>
          <c:tx>
            <c:v>JANKOVIC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JAN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Foglio1!$H$62</c:f>
              <c:numCache/>
            </c:numRef>
          </c:val>
          <c:shape val="box"/>
        </c:ser>
        <c:ser>
          <c:idx val="3"/>
          <c:order val="6"/>
          <c:tx>
            <c:v>NA LI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Foglio1!$I$62</c:f>
              <c:numCache/>
            </c:numRef>
          </c:val>
          <c:shape val="box"/>
        </c:ser>
        <c:ser>
          <c:idx val="12"/>
          <c:order val="7"/>
          <c:tx>
            <c:v>V.WILLIAMS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V.WL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Foglio1!$J$62</c:f>
              <c:numCache/>
            </c:numRef>
          </c:val>
          <c:shape val="box"/>
        </c:ser>
        <c:ser>
          <c:idx val="10"/>
          <c:order val="8"/>
          <c:tx>
            <c:v>AZARENKA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AZA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Foglio1!$K$62</c:f>
              <c:numCache/>
            </c:numRef>
          </c:val>
          <c:shape val="box"/>
        </c:ser>
        <c:ser>
          <c:idx val="1"/>
          <c:order val="9"/>
          <c:tx>
            <c:v>RADWANSKA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RAD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Foglio1!$L$62</c:f>
              <c:numCache/>
            </c:numRef>
          </c:val>
          <c:shape val="box"/>
        </c:ser>
        <c:ser>
          <c:idx val="11"/>
          <c:order val="10"/>
          <c:tx>
            <c:v>S.WILLIAMS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S.WL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Foglio1!$M$62</c:f>
              <c:numCache/>
            </c:numRef>
          </c:val>
          <c:shape val="box"/>
        </c:ser>
        <c:ser>
          <c:idx val="17"/>
          <c:order val="11"/>
          <c:tx>
            <c:v>PEER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PEE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Foglio1!$N$62</c:f>
              <c:numCache/>
            </c:numRef>
          </c:val>
          <c:shape val="box"/>
        </c:ser>
        <c:ser>
          <c:idx val="16"/>
          <c:order val="12"/>
          <c:tx>
            <c:v>KUZNETSOVA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KUZ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Foglio1!$O$62</c:f>
              <c:numCache/>
            </c:numRef>
          </c:val>
          <c:shape val="box"/>
        </c:ser>
        <c:ser>
          <c:idx val="26"/>
          <c:order val="13"/>
          <c:tx>
            <c:v>KVITOVA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KVI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Foglio1!$P$62</c:f>
              <c:numCache/>
            </c:numRef>
          </c:val>
          <c:shape val="box"/>
        </c:ser>
        <c:ser>
          <c:idx val="5"/>
          <c:order val="14"/>
          <c:tx>
            <c:v>PENNETTA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PEN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Foglio1!$Q$62</c:f>
              <c:numCache/>
            </c:numRef>
          </c:val>
          <c:shape val="box"/>
        </c:ser>
        <c:ser>
          <c:idx val="27"/>
          <c:order val="15"/>
          <c:tx>
            <c:v>KANEPI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Foglio1!$R$62</c:f>
              <c:numCache/>
            </c:numRef>
          </c:val>
          <c:shape val="box"/>
        </c:ser>
        <c:ser>
          <c:idx val="4"/>
          <c:order val="16"/>
          <c:tx>
            <c:v>SHARAPOVA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SHA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Foglio1!$S$62</c:f>
              <c:numCache/>
            </c:numRef>
          </c:val>
          <c:shape val="box"/>
        </c:ser>
        <c:ser>
          <c:idx val="7"/>
          <c:order val="17"/>
          <c:tx>
            <c:v>BARTOLI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BAR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Foglio1!$T$62</c:f>
              <c:numCache/>
            </c:numRef>
          </c:val>
          <c:shape val="box"/>
        </c:ser>
        <c:ser>
          <c:idx val="21"/>
          <c:order val="18"/>
          <c:tx>
            <c:v>PAVLYUCHENKOVA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PAV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Foglio1!$U$62</c:f>
              <c:numCache/>
            </c:numRef>
          </c:val>
          <c:shape val="box"/>
        </c:ser>
        <c:ser>
          <c:idx val="24"/>
          <c:order val="19"/>
          <c:tx>
            <c:v>KLEYBANOVA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KLE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Foglio1!$V$62</c:f>
              <c:numCache/>
            </c:numRef>
          </c:val>
          <c:shape val="box"/>
        </c:ser>
        <c:ser>
          <c:idx val="36"/>
          <c:order val="20"/>
          <c:tx>
            <c:v>IVANOVIC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Foglio1!$W$62</c:f>
              <c:numCache/>
            </c:numRef>
          </c:val>
          <c:shape val="box"/>
        </c:ser>
        <c:ser>
          <c:idx val="19"/>
          <c:order val="21"/>
          <c:tx>
            <c:v>PETROVA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PETR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Foglio1!$X$62</c:f>
              <c:numCache/>
            </c:numRef>
          </c:val>
          <c:shape val="box"/>
        </c:ser>
        <c:ser>
          <c:idx val="18"/>
          <c:order val="22"/>
          <c:tx>
            <c:v>REZAI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REZ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Foglio1!$Y$62</c:f>
              <c:numCache/>
            </c:numRef>
          </c:val>
          <c:shape val="box"/>
        </c:ser>
        <c:ser>
          <c:idx val="35"/>
          <c:order val="23"/>
          <c:tx>
            <c:v>PETKOVIC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PETK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Foglio1!$Z$62</c:f>
              <c:numCache/>
            </c:numRef>
          </c:val>
          <c:shape val="box"/>
        </c:ser>
        <c:ser>
          <c:idx val="6"/>
          <c:order val="24"/>
          <c:tx>
            <c:v>WICKMAYER</c:v>
          </c:tx>
          <c:spPr>
            <a:solidFill>
              <a:srgbClr val="00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WIC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Foglio1!$AA$62</c:f>
              <c:numCache/>
            </c:numRef>
          </c:val>
          <c:shape val="box"/>
        </c:ser>
        <c:ser>
          <c:idx val="38"/>
          <c:order val="25"/>
          <c:tx>
            <c:v>KIRILENKO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KIR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Foglio1!$AB$62</c:f>
              <c:numCache/>
            </c:numRef>
          </c:val>
          <c:shape val="box"/>
        </c:ser>
        <c:ser>
          <c:idx val="30"/>
          <c:order val="26"/>
          <c:tx>
            <c:v>CIBULKOVA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CIB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Foglio1!$AC$62</c:f>
              <c:numCache/>
            </c:numRef>
          </c:val>
          <c:shape val="box"/>
        </c:ser>
        <c:ser>
          <c:idx val="34"/>
          <c:order val="27"/>
          <c:tx>
            <c:v>DULGHERU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DULG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Foglio1!$AD$62</c:f>
              <c:numCache/>
            </c:numRef>
          </c:val>
          <c:shape val="box"/>
        </c:ser>
        <c:ser>
          <c:idx val="33"/>
          <c:order val="28"/>
          <c:tx>
            <c:v>HANTUCHOVA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HAN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Foglio1!$AE$62</c:f>
              <c:numCache/>
            </c:numRef>
          </c:val>
          <c:shape val="box"/>
        </c:ser>
        <c:ser>
          <c:idx val="23"/>
          <c:order val="29"/>
          <c:tx>
            <c:v>MARTINEZ S.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MART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Foglio1!$AF$62</c:f>
              <c:numCache/>
            </c:numRef>
          </c:val>
          <c:shape val="box"/>
        </c:ser>
        <c:ser>
          <c:idx val="41"/>
          <c:order val="30"/>
          <c:tx>
            <c:v>GROTH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GROT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Foglio1!$AG$62</c:f>
              <c:numCache/>
            </c:numRef>
          </c:val>
          <c:shape val="box"/>
        </c:ser>
        <c:ser>
          <c:idx val="15"/>
          <c:order val="31"/>
          <c:tx>
            <c:v>PIRONKOVA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PIR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val>
            <c:numRef>
              <c:f>Foglio1!$AH$62</c:f>
              <c:numCache/>
            </c:numRef>
          </c:val>
          <c:shape val="box"/>
        </c:ser>
        <c:gapDepth val="120"/>
        <c:shape val="box"/>
        <c:axId val="13311754"/>
        <c:axId val="52696923"/>
      </c:bar3DChart>
      <c:catAx>
        <c:axId val="13311754"/>
        <c:scaling>
          <c:orientation val="maxMin"/>
        </c:scaling>
        <c:axPos val="b"/>
        <c:majorGridlines/>
        <c:delete val="0"/>
        <c:numFmt formatCode="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25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1" u="none" baseline="0">
                    <a:latin typeface="Arial"/>
                    <a:ea typeface="Arial"/>
                    <a:cs typeface="Arial"/>
                  </a:rPr>
                  <a:t>punti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825"/>
          <c:y val="0.10375"/>
          <c:w val="0.11575"/>
          <c:h val="0.74525"/>
        </c:manualLayout>
      </c:layout>
      <c:overlay val="0"/>
      <c:txPr>
        <a:bodyPr vert="horz" rot="0"/>
        <a:lstStyle/>
        <a:p>
          <a:pPr>
            <a:defRPr lang="en-US" cap="none" sz="19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Race 2011 WTA</a:t>
            </a:r>
          </a:p>
        </c:rich>
      </c:tx>
      <c:layout>
        <c:manualLayout>
          <c:xMode val="factor"/>
          <c:yMode val="factor"/>
          <c:x val="-0.1387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75"/>
          <c:w val="0.8945"/>
          <c:h val="0.9065"/>
        </c:manualLayout>
      </c:layout>
      <c:bar3DChart>
        <c:barDir val="col"/>
        <c:grouping val="clustered"/>
        <c:varyColors val="0"/>
        <c:ser>
          <c:idx val="8"/>
          <c:order val="0"/>
          <c:tx>
            <c:v>CLIJSTERS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CLJ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Foglio1!$D$66</c:f>
              <c:numCache>
                <c:ptCount val="1"/>
                <c:pt idx="0">
                  <c:v>2640</c:v>
                </c:pt>
              </c:numCache>
            </c:numRef>
          </c:val>
          <c:shape val="box"/>
        </c:ser>
        <c:ser>
          <c:idx val="3"/>
          <c:order val="1"/>
          <c:tx>
            <c:v>NA LI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LI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Foglio1!$I$66</c:f>
              <c:numCache>
                <c:ptCount val="1"/>
                <c:pt idx="0">
                  <c:v>1871</c:v>
                </c:pt>
              </c:numCache>
            </c:numRef>
          </c:val>
          <c:shape val="box"/>
        </c:ser>
        <c:ser>
          <c:idx val="13"/>
          <c:order val="2"/>
          <c:tx>
            <c:v>WOZNIACKI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WOZ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Foglio1!$C$66</c:f>
              <c:numCache>
                <c:ptCount val="1"/>
                <c:pt idx="0">
                  <c:v>1801</c:v>
                </c:pt>
              </c:numCache>
            </c:numRef>
          </c:val>
          <c:shape val="box"/>
        </c:ser>
        <c:ser>
          <c:idx val="34"/>
          <c:order val="3"/>
          <c:tx>
            <c:v>KVITOVA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KVI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Foglio1!$P$66</c:f>
              <c:numCache>
                <c:ptCount val="1"/>
                <c:pt idx="0">
                  <c:v>1251</c:v>
                </c:pt>
              </c:numCache>
            </c:numRef>
          </c:val>
          <c:shape val="box"/>
        </c:ser>
        <c:ser>
          <c:idx val="0"/>
          <c:order val="4"/>
          <c:tx>
            <c:v>ZVONAREVA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ZVO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Foglio1!$E$66</c:f>
              <c:numCache>
                <c:ptCount val="1"/>
                <c:pt idx="0">
                  <c:v>1156</c:v>
                </c:pt>
              </c:numCache>
            </c:numRef>
          </c:val>
          <c:shape val="box"/>
        </c:ser>
        <c:ser>
          <c:idx val="24"/>
          <c:order val="5"/>
          <c:tx>
            <c:v>KUZNETSOVA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KUZ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Foglio1!$O$66</c:f>
              <c:numCache>
                <c:ptCount val="1"/>
                <c:pt idx="0">
                  <c:v>1050</c:v>
                </c:pt>
              </c:numCache>
            </c:numRef>
          </c:val>
          <c:shape val="box"/>
        </c:ser>
        <c:ser>
          <c:idx val="36"/>
          <c:order val="6"/>
          <c:tx>
            <c:v>PETKOVIC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PETK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Foglio1!$Z$66</c:f>
              <c:numCache>
                <c:ptCount val="1"/>
                <c:pt idx="0">
                  <c:v>890</c:v>
                </c:pt>
              </c:numCache>
            </c:numRef>
          </c:val>
          <c:shape val="box"/>
        </c:ser>
        <c:ser>
          <c:idx val="5"/>
          <c:order val="7"/>
          <c:tx>
            <c:v>PENNETTA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PEN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Foglio1!$Q$66</c:f>
              <c:numCache>
                <c:ptCount val="1"/>
                <c:pt idx="0">
                  <c:v>795</c:v>
                </c:pt>
              </c:numCache>
            </c:numRef>
          </c:val>
          <c:shape val="box"/>
        </c:ser>
        <c:ser>
          <c:idx val="1"/>
          <c:order val="8"/>
          <c:tx>
            <c:v>RADWANSKA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RAD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Foglio1!$L$66</c:f>
              <c:numCache>
                <c:ptCount val="1"/>
                <c:pt idx="0">
                  <c:v>725</c:v>
                </c:pt>
              </c:numCache>
            </c:numRef>
          </c:val>
          <c:shape val="box"/>
        </c:ser>
        <c:ser>
          <c:idx val="15"/>
          <c:order val="9"/>
          <c:tx>
            <c:v>PENG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PENG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Foglio1!$AN$66</c:f>
              <c:numCache>
                <c:ptCount val="1"/>
                <c:pt idx="0">
                  <c:v>722</c:v>
                </c:pt>
              </c:numCache>
            </c:numRef>
          </c:val>
          <c:shape val="box"/>
        </c:ser>
        <c:ser>
          <c:idx val="9"/>
          <c:order val="10"/>
          <c:tx>
            <c:v>SCHIAVONE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SCH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Foglio1!$G$66</c:f>
              <c:numCache>
                <c:ptCount val="1"/>
                <c:pt idx="0">
                  <c:v>626</c:v>
                </c:pt>
              </c:numCache>
            </c:numRef>
          </c:val>
          <c:shape val="box"/>
        </c:ser>
        <c:ser>
          <c:idx val="22"/>
          <c:order val="11"/>
          <c:tx>
            <c:v>WICKMAYER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WIC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Foglio1!$AA$66</c:f>
              <c:numCache>
                <c:ptCount val="1"/>
                <c:pt idx="0">
                  <c:v>546</c:v>
                </c:pt>
              </c:numCache>
            </c:numRef>
          </c:val>
          <c:shape val="box"/>
        </c:ser>
        <c:ser>
          <c:idx val="30"/>
          <c:order val="12"/>
          <c:tx>
            <c:v>KLEYBANOVA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KLE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Foglio1!$V$66</c:f>
              <c:numCache>
                <c:ptCount val="1"/>
                <c:pt idx="0">
                  <c:v>526</c:v>
                </c:pt>
              </c:numCache>
            </c:numRef>
          </c:val>
          <c:shape val="box"/>
        </c:ser>
        <c:ser>
          <c:idx val="10"/>
          <c:order val="13"/>
          <c:tx>
            <c:v>AZARENKA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latin typeface="Arial"/>
                        <a:ea typeface="Arial"/>
                        <a:cs typeface="Arial"/>
                      </a:rPr>
                      <a:t>AZA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Foglio1!$K$66</c:f>
              <c:numCache>
                <c:ptCount val="1"/>
                <c:pt idx="0">
                  <c:v>525</c:v>
                </c:pt>
              </c:numCache>
            </c:numRef>
          </c:val>
          <c:shape val="box"/>
        </c:ser>
        <c:ser>
          <c:idx val="14"/>
          <c:order val="14"/>
          <c:tx>
            <c:v>JANKOVIC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JAN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Foglio1!$H$66</c:f>
              <c:numCache>
                <c:ptCount val="1"/>
                <c:pt idx="0">
                  <c:v>496</c:v>
                </c:pt>
              </c:numCache>
            </c:numRef>
          </c:val>
          <c:shape val="box"/>
        </c:ser>
        <c:ser>
          <c:idx val="2"/>
          <c:order val="15"/>
          <c:tx>
            <c:v>STOSUR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STO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Foglio1!$F$66</c:f>
              <c:numCache>
                <c:ptCount val="1"/>
                <c:pt idx="0">
                  <c:v>475</c:v>
                </c:pt>
              </c:numCache>
            </c:numRef>
          </c:val>
          <c:shape val="box"/>
        </c:ser>
        <c:ser>
          <c:idx val="17"/>
          <c:order val="16"/>
          <c:tx>
            <c:v>PEER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PEE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Foglio1!$N$66</c:f>
              <c:numCache>
                <c:ptCount val="1"/>
                <c:pt idx="0">
                  <c:v>475</c:v>
                </c:pt>
              </c:numCache>
            </c:numRef>
          </c:val>
          <c:shape val="box"/>
        </c:ser>
        <c:ser>
          <c:idx val="28"/>
          <c:order val="17"/>
          <c:tx>
            <c:v>CIBULKOVA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CIB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Foglio1!$AC$66</c:f>
              <c:numCache>
                <c:ptCount val="1"/>
                <c:pt idx="0">
                  <c:v>471</c:v>
                </c:pt>
              </c:numCache>
            </c:numRef>
          </c:val>
          <c:shape val="box"/>
        </c:ser>
        <c:ser>
          <c:idx val="6"/>
          <c:order val="18"/>
          <c:tx>
            <c:v>KANEPI</c:v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KAN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Foglio1!$R$66</c:f>
              <c:numCache>
                <c:ptCount val="1"/>
                <c:pt idx="0">
                  <c:v>426</c:v>
                </c:pt>
              </c:numCache>
            </c:numRef>
          </c:val>
          <c:shape val="box"/>
        </c:ser>
        <c:ser>
          <c:idx val="7"/>
          <c:order val="19"/>
          <c:tx>
            <c:v>BARTOLI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BAR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Foglio1!$T$66</c:f>
              <c:numCache>
                <c:ptCount val="1"/>
                <c:pt idx="0">
                  <c:v>425</c:v>
                </c:pt>
              </c:numCache>
            </c:numRef>
          </c:val>
          <c:shape val="box"/>
        </c:ser>
        <c:ser>
          <c:idx val="41"/>
          <c:order val="20"/>
          <c:tx>
            <c:v>GROTH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GROT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Foglio1!$AG$66</c:f>
              <c:numCache>
                <c:ptCount val="1"/>
                <c:pt idx="0">
                  <c:v>437</c:v>
                </c:pt>
              </c:numCache>
            </c:numRef>
          </c:val>
          <c:shape val="box"/>
        </c:ser>
        <c:ser>
          <c:idx val="47"/>
          <c:order val="21"/>
          <c:tx>
            <c:v>MATTEK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MATT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Foglio1!$AT$66</c:f>
              <c:numCache>
                <c:ptCount val="1"/>
                <c:pt idx="0">
                  <c:v>406</c:v>
                </c:pt>
              </c:numCache>
            </c:numRef>
          </c:val>
          <c:shape val="box"/>
        </c:ser>
        <c:ser>
          <c:idx val="52"/>
          <c:order val="22"/>
          <c:tx>
            <c:v>DOMINGUEZ LINO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DOM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Foglio1!$BA$66</c:f>
              <c:numCache>
                <c:ptCount val="1"/>
                <c:pt idx="0">
                  <c:v>383</c:v>
                </c:pt>
              </c:numCache>
            </c:numRef>
          </c:val>
          <c:shape val="box"/>
        </c:ser>
        <c:ser>
          <c:idx val="20"/>
          <c:order val="23"/>
          <c:tx>
            <c:v>ZAHLAVOVA STRYCOVA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ZAHL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Foglio1!$BD$66</c:f>
              <c:numCache>
                <c:ptCount val="1"/>
                <c:pt idx="0">
                  <c:v>371</c:v>
                </c:pt>
              </c:numCache>
            </c:numRef>
          </c:val>
          <c:shape val="box"/>
        </c:ser>
        <c:ser>
          <c:idx val="37"/>
          <c:order val="24"/>
          <c:tx>
            <c:v>ZAKOPALOVA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ZAK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Foglio1!$AI$66</c:f>
              <c:numCache>
                <c:ptCount val="1"/>
                <c:pt idx="0">
                  <c:v>372</c:v>
                </c:pt>
              </c:numCache>
            </c:numRef>
          </c:val>
          <c:shape val="box"/>
        </c:ser>
        <c:ser>
          <c:idx val="43"/>
          <c:order val="25"/>
          <c:tx>
            <c:v>SEVASTOVA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SEV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Foglio1!$AM$66</c:f>
              <c:numCache>
                <c:ptCount val="1"/>
                <c:pt idx="0">
                  <c:v>351</c:v>
                </c:pt>
              </c:numCache>
            </c:numRef>
          </c:val>
          <c:shape val="box"/>
        </c:ser>
        <c:ser>
          <c:idx val="45"/>
          <c:order val="26"/>
          <c:tx>
            <c:v>JOVANOVSKI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JOV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Foglio1!$BE$66</c:f>
              <c:numCache>
                <c:ptCount val="1"/>
                <c:pt idx="0">
                  <c:v>363</c:v>
                </c:pt>
              </c:numCache>
            </c:numRef>
          </c:val>
          <c:shape val="box"/>
        </c:ser>
        <c:ser>
          <c:idx val="4"/>
          <c:order val="27"/>
          <c:tx>
            <c:v>SHARAPOVA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SHA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posizione</c:v>
              </c:pt>
            </c:strLit>
          </c:cat>
          <c:val>
            <c:numRef>
              <c:f>Foglio1!$S$66</c:f>
              <c:numCache>
                <c:ptCount val="1"/>
                <c:pt idx="0">
                  <c:v>350</c:v>
                </c:pt>
              </c:numCache>
            </c:numRef>
          </c:val>
          <c:shape val="box"/>
        </c:ser>
        <c:ser>
          <c:idx val="39"/>
          <c:order val="28"/>
          <c:tx>
            <c:v>ERRANI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ERR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Foglio1!$AQ$66</c:f>
              <c:numCache>
                <c:ptCount val="1"/>
                <c:pt idx="0">
                  <c:v>346</c:v>
                </c:pt>
              </c:numCache>
            </c:numRef>
          </c:val>
          <c:shape val="box"/>
        </c:ser>
        <c:ser>
          <c:idx val="38"/>
          <c:order val="29"/>
          <c:tx>
            <c:v>MORITA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MOR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Foglio1!$AX$66</c:f>
              <c:numCache>
                <c:ptCount val="1"/>
                <c:pt idx="0">
                  <c:v>347</c:v>
                </c:pt>
              </c:numCache>
            </c:numRef>
          </c:val>
          <c:shape val="box"/>
        </c:ser>
        <c:ser>
          <c:idx val="21"/>
          <c:order val="30"/>
          <c:tx>
            <c:v>PAVLYUCHENKOVA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PAV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Foglio1!$U$66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er>
          <c:idx val="40"/>
          <c:order val="31"/>
          <c:tx>
            <c:v>GOERGES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GOE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Foglio1!$AJ$66</c:f>
              <c:numCache>
                <c:ptCount val="1"/>
                <c:pt idx="0">
                  <c:v>320</c:v>
                </c:pt>
              </c:numCache>
            </c:numRef>
          </c:val>
          <c:shape val="box"/>
        </c:ser>
        <c:ser>
          <c:idx val="48"/>
          <c:order val="32"/>
          <c:tx>
            <c:v>BENESOVA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BEN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Foglio1!$AW$66</c:f>
              <c:numCache>
                <c:ptCount val="1"/>
                <c:pt idx="0">
                  <c:v>320</c:v>
                </c:pt>
              </c:numCache>
            </c:numRef>
          </c:val>
          <c:shape val="box"/>
        </c:ser>
        <c:ser>
          <c:idx val="42"/>
          <c:order val="33"/>
          <c:tx>
            <c:v>VINCI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VIN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Foglio1!$AL$66</c:f>
              <c:numCache>
                <c:ptCount val="1"/>
                <c:pt idx="0">
                  <c:v>305</c:v>
                </c:pt>
              </c:numCache>
            </c:numRef>
          </c:val>
          <c:shape val="box"/>
        </c:ser>
        <c:ser>
          <c:idx val="46"/>
          <c:order val="34"/>
          <c:tx>
            <c:v>MAKAROVA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MAK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Foglio1!$AR$66</c:f>
              <c:numCache>
                <c:ptCount val="1"/>
                <c:pt idx="0">
                  <c:v>310</c:v>
                </c:pt>
              </c:numCache>
            </c:numRef>
          </c:val>
          <c:shape val="box"/>
        </c:ser>
        <c:ser>
          <c:idx val="32"/>
          <c:order val="35"/>
          <c:tx>
            <c:v>HANTUCHOVA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HAN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Foglio1!$AE$66</c:f>
              <c:numCache>
                <c:ptCount val="1"/>
                <c:pt idx="0">
                  <c:v>287</c:v>
                </c:pt>
              </c:numCache>
            </c:numRef>
          </c:val>
          <c:shape val="box"/>
        </c:ser>
        <c:ser>
          <c:idx val="53"/>
          <c:order val="36"/>
          <c:tx>
            <c:v>SUAREZ NAVARRO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SUA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Foglio1!$BH$66</c:f>
              <c:numCache>
                <c:ptCount val="1"/>
                <c:pt idx="0">
                  <c:v>262</c:v>
                </c:pt>
              </c:numCache>
            </c:numRef>
          </c:val>
          <c:shape val="box"/>
        </c:ser>
        <c:ser>
          <c:idx val="35"/>
          <c:order val="37"/>
          <c:tx>
            <c:v>SAFAROVA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SAF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Foglio1!$AK$66</c:f>
              <c:numCache>
                <c:ptCount val="1"/>
                <c:pt idx="0">
                  <c:v>232</c:v>
                </c:pt>
              </c:numCache>
            </c:numRef>
          </c:val>
          <c:shape val="box"/>
        </c:ser>
        <c:ser>
          <c:idx val="19"/>
          <c:order val="38"/>
          <c:tx>
            <c:v>PETROVA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PETR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Foglio1!$X$66</c:f>
              <c:numCache>
                <c:ptCount val="1"/>
                <c:pt idx="0">
                  <c:v>222</c:v>
                </c:pt>
              </c:numCache>
            </c:numRef>
          </c:val>
          <c:shape val="box"/>
        </c:ser>
        <c:ser>
          <c:idx val="26"/>
          <c:order val="39"/>
          <c:tx>
            <c:v>PIRONKOVA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PIR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Foglio1!$AH$66</c:f>
              <c:numCache>
                <c:ptCount val="1"/>
                <c:pt idx="0">
                  <c:v>172</c:v>
                </c:pt>
              </c:numCache>
            </c:numRef>
          </c:val>
          <c:shape val="box"/>
        </c:ser>
        <c:ser>
          <c:idx val="49"/>
          <c:order val="40"/>
          <c:tx>
            <c:v>CHAKVETADZE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CHAK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Foglio1!$AY$66</c:f>
              <c:numCache>
                <c:ptCount val="1"/>
                <c:pt idx="0">
                  <c:v>172</c:v>
                </c:pt>
              </c:numCache>
            </c:numRef>
          </c:val>
          <c:shape val="box"/>
        </c:ser>
        <c:ser>
          <c:idx val="25"/>
          <c:order val="41"/>
          <c:tx>
            <c:v>MARTINEZ S.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MART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Foglio1!$AF$66</c:f>
              <c:numCache>
                <c:ptCount val="1"/>
                <c:pt idx="0">
                  <c:v>161</c:v>
                </c:pt>
              </c:numCache>
            </c:numRef>
          </c:val>
          <c:shape val="box"/>
        </c:ser>
        <c:ser>
          <c:idx val="12"/>
          <c:order val="42"/>
          <c:tx>
            <c:v>V.WILLIAMS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V.WIL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Foglio1!$J$66</c:f>
              <c:numCache>
                <c:ptCount val="1"/>
                <c:pt idx="0">
                  <c:v>160</c:v>
                </c:pt>
              </c:numCache>
            </c:numRef>
          </c:val>
          <c:shape val="box"/>
        </c:ser>
        <c:ser>
          <c:idx val="16"/>
          <c:order val="43"/>
          <c:tx>
            <c:v>KIRILENKO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KIR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Foglio1!$AB$66</c:f>
              <c:numCache>
                <c:ptCount val="1"/>
                <c:pt idx="0">
                  <c:v>132</c:v>
                </c:pt>
              </c:numCache>
            </c:numRef>
          </c:val>
          <c:shape val="box"/>
        </c:ser>
        <c:ser>
          <c:idx val="44"/>
          <c:order val="44"/>
          <c:tx>
            <c:v>SCHNYDER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SCNY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Foglio1!$AO$66</c:f>
              <c:numCache>
                <c:ptCount val="1"/>
                <c:pt idx="0">
                  <c:v>130</c:v>
                </c:pt>
              </c:numCache>
            </c:numRef>
          </c:val>
          <c:shape val="box"/>
        </c:ser>
        <c:ser>
          <c:idx val="50"/>
          <c:order val="45"/>
          <c:tx>
            <c:v>DUSHEVINA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DUSH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Foglio1!$BF$66</c:f>
              <c:numCache>
                <c:ptCount val="1"/>
                <c:pt idx="0">
                  <c:v>122</c:v>
                </c:pt>
              </c:numCache>
            </c:numRef>
          </c:val>
          <c:shape val="box"/>
        </c:ser>
        <c:ser>
          <c:idx val="33"/>
          <c:order val="46"/>
          <c:tx>
            <c:v>DULGHERU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DUL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Foglio1!$AD$66</c:f>
              <c:numCache>
                <c:ptCount val="1"/>
                <c:pt idx="0">
                  <c:v>77</c:v>
                </c:pt>
              </c:numCache>
            </c:numRef>
          </c:val>
          <c:shape val="box"/>
        </c:ser>
        <c:ser>
          <c:idx val="51"/>
          <c:order val="47"/>
          <c:tx>
            <c:v>BACSINSZKY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BAC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Foglio1!$AV$66</c:f>
              <c:numCache>
                <c:ptCount val="1"/>
                <c:pt idx="0">
                  <c:v>89</c:v>
                </c:pt>
              </c:numCache>
            </c:numRef>
          </c:val>
          <c:shape val="box"/>
        </c:ser>
        <c:ser>
          <c:idx val="31"/>
          <c:order val="48"/>
          <c:tx>
            <c:v>IVANOVIC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IVA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Foglio1!$W$66</c:f>
              <c:numCache>
                <c:ptCount val="1"/>
                <c:pt idx="0">
                  <c:v>76</c:v>
                </c:pt>
              </c:numCache>
            </c:numRef>
          </c:val>
          <c:shape val="box"/>
        </c:ser>
        <c:ser>
          <c:idx val="23"/>
          <c:order val="49"/>
          <c:tx>
            <c:v>ZHENG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ZHE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Foglio1!$AU$66</c:f>
              <c:numCache>
                <c:ptCount val="1"/>
                <c:pt idx="0">
                  <c:v>71</c:v>
                </c:pt>
              </c:numCache>
            </c:numRef>
          </c:val>
          <c:shape val="box"/>
        </c:ser>
        <c:ser>
          <c:idx val="18"/>
          <c:order val="50"/>
          <c:tx>
            <c:v>REZAI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FFCC00"/>
                        </a:solidFill>
                        <a:latin typeface="Arial"/>
                        <a:ea typeface="Arial"/>
                        <a:cs typeface="Arial"/>
                      </a:rPr>
                      <a:t>REZ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Foglio1!$Y$66</c:f>
              <c:numCache>
                <c:ptCount val="1"/>
                <c:pt idx="0">
                  <c:v>65</c:v>
                </c:pt>
              </c:numCache>
            </c:numRef>
          </c:val>
          <c:shape val="box"/>
        </c:ser>
        <c:ser>
          <c:idx val="11"/>
          <c:order val="51"/>
          <c:tx>
            <c:v>S.WILLIAMS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Foglio1!$M$66</c:f>
              <c:numCache>
                <c:ptCount val="1"/>
              </c:numCache>
            </c:numRef>
          </c:val>
          <c:shape val="box"/>
        </c:ser>
        <c:ser>
          <c:idx val="29"/>
          <c:order val="52"/>
          <c:tx>
            <c:v>A.BONDARENKO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Foglio1!$BB$66</c:f>
              <c:numCache>
                <c:ptCount val="1"/>
              </c:numCache>
            </c:numRef>
          </c:val>
          <c:shape val="box"/>
        </c:ser>
        <c:ser>
          <c:idx val="27"/>
          <c:order val="53"/>
          <c:tx>
            <c:v>SZAVAY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Foglio1!$AP$66</c:f>
              <c:numCache>
                <c:ptCount val="1"/>
              </c:numCache>
            </c:numRef>
          </c:val>
          <c:shape val="box"/>
        </c:ser>
        <c:gapDepth val="120"/>
        <c:shape val="box"/>
        <c:axId val="4510260"/>
        <c:axId val="40592341"/>
      </c:bar3DChart>
      <c:catAx>
        <c:axId val="4510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popopopo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0"/>
        <c:lblOffset val="100"/>
        <c:noMultiLvlLbl val="0"/>
      </c:catAx>
      <c:valAx>
        <c:axId val="40592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punti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4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5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6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7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8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9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3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025"/>
          <c:y val="0.08325"/>
          <c:w val="0.12925"/>
          <c:h val="0.80625"/>
        </c:manualLayout>
      </c:layout>
      <c:overlay val="0"/>
      <c:txPr>
        <a:bodyPr vert="horz" rot="0"/>
        <a:lstStyle/>
        <a:p>
          <a:pPr>
            <a:defRPr lang="en-US" cap="none" sz="19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9525</xdr:rowOff>
    </xdr:from>
    <xdr:to>
      <xdr:col>21</xdr:col>
      <xdr:colOff>0</xdr:colOff>
      <xdr:row>108</xdr:row>
      <xdr:rowOff>66675</xdr:rowOff>
    </xdr:to>
    <xdr:graphicFrame>
      <xdr:nvGraphicFramePr>
        <xdr:cNvPr id="1" name="Chart 2"/>
        <xdr:cNvGraphicFramePr/>
      </xdr:nvGraphicFramePr>
      <xdr:xfrm>
        <a:off x="0" y="12887325"/>
        <a:ext cx="293560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107</xdr:row>
      <xdr:rowOff>142875</xdr:rowOff>
    </xdr:from>
    <xdr:to>
      <xdr:col>26</xdr:col>
      <xdr:colOff>0</xdr:colOff>
      <xdr:row>148</xdr:row>
      <xdr:rowOff>9525</xdr:rowOff>
    </xdr:to>
    <xdr:graphicFrame>
      <xdr:nvGraphicFramePr>
        <xdr:cNvPr id="2" name="Chart 3"/>
        <xdr:cNvGraphicFramePr/>
      </xdr:nvGraphicFramePr>
      <xdr:xfrm>
        <a:off x="0" y="19497675"/>
        <a:ext cx="3609975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8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2" width="26.28125" style="1" customWidth="1"/>
    <col min="3" max="3" width="22.00390625" style="0" customWidth="1"/>
    <col min="4" max="4" width="22.28125" style="1" customWidth="1"/>
    <col min="5" max="5" width="21.8515625" style="0" customWidth="1"/>
    <col min="6" max="6" width="22.140625" style="1" customWidth="1"/>
    <col min="7" max="7" width="22.28125" style="0" customWidth="1"/>
    <col min="8" max="8" width="22.00390625" style="0" customWidth="1"/>
    <col min="9" max="9" width="20.421875" style="1" customWidth="1"/>
    <col min="10" max="10" width="22.421875" style="0" customWidth="1"/>
    <col min="11" max="11" width="21.7109375" style="1" customWidth="1"/>
    <col min="12" max="12" width="20.28125" style="1" customWidth="1"/>
    <col min="13" max="13" width="21.8515625" style="0" customWidth="1"/>
    <col min="14" max="15" width="20.140625" style="0" customWidth="1"/>
    <col min="16" max="16" width="20.57421875" style="0" customWidth="1"/>
    <col min="17" max="17" width="20.28125" style="1" customWidth="1"/>
    <col min="18" max="18" width="20.7109375" style="0" customWidth="1"/>
    <col min="19" max="19" width="21.140625" style="1" customWidth="1"/>
    <col min="20" max="20" width="20.28125" style="1" customWidth="1"/>
    <col min="21" max="21" width="24.7109375" style="0" customWidth="1"/>
    <col min="22" max="22" width="20.140625" style="0" customWidth="1"/>
    <col min="23" max="23" width="20.28125" style="0" customWidth="1"/>
    <col min="24" max="24" width="19.8515625" style="0" customWidth="1"/>
    <col min="25" max="26" width="20.421875" style="0" customWidth="1"/>
    <col min="27" max="27" width="19.7109375" style="1" customWidth="1"/>
    <col min="28" max="28" width="20.28125" style="0" customWidth="1"/>
    <col min="29" max="29" width="20.7109375" style="0" customWidth="1"/>
    <col min="30" max="30" width="20.28125" style="0" customWidth="1"/>
    <col min="31" max="31" width="20.7109375" style="0" customWidth="1"/>
    <col min="32" max="32" width="24.7109375" style="0" customWidth="1"/>
    <col min="33" max="33" width="22.421875" style="0" customWidth="1"/>
    <col min="34" max="34" width="21.00390625" style="0" customWidth="1"/>
    <col min="35" max="35" width="19.7109375" style="0" customWidth="1"/>
    <col min="36" max="36" width="20.00390625" style="0" customWidth="1"/>
    <col min="37" max="37" width="21.00390625" style="0" customWidth="1"/>
    <col min="38" max="38" width="21.57421875" style="0" customWidth="1"/>
    <col min="39" max="40" width="21.00390625" style="0" customWidth="1"/>
    <col min="41" max="41" width="20.8515625" style="0" customWidth="1"/>
    <col min="42" max="42" width="21.8515625" style="0" customWidth="1"/>
    <col min="43" max="43" width="20.00390625" style="0" customWidth="1"/>
    <col min="44" max="44" width="21.00390625" style="0" customWidth="1"/>
    <col min="45" max="45" width="20.421875" style="0" customWidth="1"/>
    <col min="46" max="46" width="21.00390625" style="0" customWidth="1"/>
    <col min="47" max="47" width="20.28125" style="0" customWidth="1"/>
    <col min="48" max="48" width="20.57421875" style="0" customWidth="1"/>
    <col min="49" max="49" width="17.7109375" style="0" customWidth="1"/>
    <col min="50" max="50" width="20.421875" style="0" customWidth="1"/>
    <col min="51" max="51" width="18.8515625" style="0" customWidth="1"/>
    <col min="52" max="52" width="19.140625" style="0" customWidth="1"/>
    <col min="53" max="53" width="23.00390625" style="0" customWidth="1"/>
    <col min="54" max="54" width="20.8515625" style="0" customWidth="1"/>
    <col min="55" max="55" width="19.57421875" style="0" customWidth="1"/>
    <col min="56" max="56" width="28.00390625" style="0" customWidth="1"/>
    <col min="57" max="57" width="22.7109375" style="0" customWidth="1"/>
    <col min="58" max="58" width="19.140625" style="0" customWidth="1"/>
    <col min="59" max="59" width="18.421875" style="0" customWidth="1"/>
    <col min="60" max="60" width="22.28125" style="0" customWidth="1"/>
  </cols>
  <sheetData>
    <row r="1" spans="3:60" s="276" customFormat="1" ht="21" thickBot="1">
      <c r="C1" s="276">
        <v>1</v>
      </c>
      <c r="D1" s="276">
        <v>2</v>
      </c>
      <c r="E1" s="277">
        <v>3</v>
      </c>
      <c r="F1" s="276">
        <v>4</v>
      </c>
      <c r="G1" s="278">
        <v>5</v>
      </c>
      <c r="H1" s="278">
        <v>6</v>
      </c>
      <c r="I1" s="276">
        <v>7</v>
      </c>
      <c r="J1" s="278">
        <v>8</v>
      </c>
      <c r="K1" s="276">
        <v>9</v>
      </c>
      <c r="L1" s="276">
        <v>10</v>
      </c>
      <c r="M1" s="278">
        <v>11</v>
      </c>
      <c r="N1" s="276">
        <v>12</v>
      </c>
      <c r="O1" s="277">
        <v>13</v>
      </c>
      <c r="P1" s="278">
        <v>14</v>
      </c>
      <c r="Q1" s="276">
        <v>15</v>
      </c>
      <c r="R1" s="280">
        <v>16</v>
      </c>
      <c r="S1" s="276">
        <v>17</v>
      </c>
      <c r="T1" s="276">
        <v>18</v>
      </c>
      <c r="U1" s="277">
        <v>19</v>
      </c>
      <c r="V1" s="278">
        <v>20</v>
      </c>
      <c r="W1" s="277">
        <v>21</v>
      </c>
      <c r="X1" s="276">
        <v>22</v>
      </c>
      <c r="Y1" s="276">
        <v>23</v>
      </c>
      <c r="Z1" s="277">
        <v>24</v>
      </c>
      <c r="AA1" s="276">
        <v>25</v>
      </c>
      <c r="AB1" s="277">
        <v>26</v>
      </c>
      <c r="AC1" s="277">
        <v>27</v>
      </c>
      <c r="AD1" s="278">
        <v>28</v>
      </c>
      <c r="AE1" s="278">
        <v>29</v>
      </c>
      <c r="AF1" s="278">
        <v>30</v>
      </c>
      <c r="AG1" s="278">
        <v>31</v>
      </c>
      <c r="AH1" s="277">
        <v>32</v>
      </c>
      <c r="AI1" s="278">
        <v>33</v>
      </c>
      <c r="AJ1" s="278">
        <v>34</v>
      </c>
      <c r="AK1" s="277">
        <v>35</v>
      </c>
      <c r="AL1" s="278">
        <v>36</v>
      </c>
      <c r="AM1" s="278">
        <v>37</v>
      </c>
      <c r="AN1" s="278">
        <v>38</v>
      </c>
      <c r="AO1" s="278">
        <v>39</v>
      </c>
      <c r="AP1" s="278">
        <v>40</v>
      </c>
      <c r="AQ1" s="278">
        <v>41</v>
      </c>
      <c r="AR1" s="278">
        <v>42</v>
      </c>
      <c r="AS1" s="278">
        <v>43</v>
      </c>
      <c r="AT1" s="278">
        <v>44</v>
      </c>
      <c r="AU1" s="278">
        <v>45</v>
      </c>
      <c r="AV1" s="278">
        <v>46</v>
      </c>
      <c r="AW1" s="278">
        <v>47</v>
      </c>
      <c r="AX1" s="278">
        <v>48</v>
      </c>
      <c r="AY1" s="278">
        <v>49</v>
      </c>
      <c r="AZ1" s="278">
        <v>50</v>
      </c>
      <c r="BA1" s="278">
        <v>51</v>
      </c>
      <c r="BB1" s="277">
        <v>52</v>
      </c>
      <c r="BC1" s="278">
        <v>53</v>
      </c>
      <c r="BD1" s="278">
        <v>54</v>
      </c>
      <c r="BE1" s="278">
        <v>55</v>
      </c>
      <c r="BF1" s="278">
        <v>56</v>
      </c>
      <c r="BG1" s="278">
        <v>57</v>
      </c>
      <c r="BH1" s="278">
        <v>58</v>
      </c>
    </row>
    <row r="2" spans="1:60" ht="13.5" thickBot="1">
      <c r="A2" s="20"/>
      <c r="B2" s="6"/>
      <c r="C2" s="29" t="s">
        <v>58</v>
      </c>
      <c r="D2" s="29" t="s">
        <v>7</v>
      </c>
      <c r="E2" s="29" t="s">
        <v>69</v>
      </c>
      <c r="F2" s="29" t="s">
        <v>1</v>
      </c>
      <c r="G2" s="30" t="s">
        <v>8</v>
      </c>
      <c r="H2" s="29" t="s">
        <v>0</v>
      </c>
      <c r="I2" s="29" t="s">
        <v>2</v>
      </c>
      <c r="J2" s="29" t="s">
        <v>59</v>
      </c>
      <c r="K2" s="29" t="s">
        <v>56</v>
      </c>
      <c r="L2" s="29" t="s">
        <v>68</v>
      </c>
      <c r="M2" s="29" t="s">
        <v>57</v>
      </c>
      <c r="N2" s="30" t="s">
        <v>65</v>
      </c>
      <c r="O2" s="138" t="s">
        <v>60</v>
      </c>
      <c r="P2" s="30" t="s">
        <v>90</v>
      </c>
      <c r="Q2" s="29" t="s">
        <v>4</v>
      </c>
      <c r="R2" s="29" t="s">
        <v>93</v>
      </c>
      <c r="S2" s="29" t="s">
        <v>3</v>
      </c>
      <c r="T2" s="29" t="s">
        <v>6</v>
      </c>
      <c r="U2" s="29" t="s">
        <v>83</v>
      </c>
      <c r="V2" s="30" t="s">
        <v>91</v>
      </c>
      <c r="W2" s="29" t="s">
        <v>97</v>
      </c>
      <c r="X2" s="30" t="s">
        <v>67</v>
      </c>
      <c r="Y2" s="30" t="s">
        <v>66</v>
      </c>
      <c r="Z2" s="29" t="s">
        <v>95</v>
      </c>
      <c r="AA2" s="175" t="s">
        <v>5</v>
      </c>
      <c r="AB2" s="29" t="s">
        <v>86</v>
      </c>
      <c r="AC2" s="29" t="s">
        <v>101</v>
      </c>
      <c r="AD2" s="30" t="s">
        <v>88</v>
      </c>
      <c r="AE2" s="30" t="s">
        <v>87</v>
      </c>
      <c r="AF2" s="30" t="s">
        <v>85</v>
      </c>
      <c r="AG2" s="29" t="s">
        <v>107</v>
      </c>
      <c r="AH2" s="30" t="s">
        <v>96</v>
      </c>
      <c r="AI2" s="30" t="s">
        <v>98</v>
      </c>
      <c r="AJ2" s="30" t="s">
        <v>108</v>
      </c>
      <c r="AK2" s="30" t="s">
        <v>89</v>
      </c>
      <c r="AL2" s="30" t="s">
        <v>110</v>
      </c>
      <c r="AM2" s="30" t="s">
        <v>109</v>
      </c>
      <c r="AN2" s="30" t="s">
        <v>176</v>
      </c>
      <c r="AO2" s="30" t="s">
        <v>111</v>
      </c>
      <c r="AP2" s="30" t="s">
        <v>99</v>
      </c>
      <c r="AQ2" s="30" t="s">
        <v>100</v>
      </c>
      <c r="AR2" s="30" t="s">
        <v>178</v>
      </c>
      <c r="AS2" s="30" t="s">
        <v>92</v>
      </c>
      <c r="AT2" s="30" t="s">
        <v>175</v>
      </c>
      <c r="AU2" s="30" t="s">
        <v>84</v>
      </c>
      <c r="AV2" s="30" t="s">
        <v>195</v>
      </c>
      <c r="AW2" s="30" t="s">
        <v>187</v>
      </c>
      <c r="AX2" s="30" t="s">
        <v>199</v>
      </c>
      <c r="AY2" s="30" t="s">
        <v>183</v>
      </c>
      <c r="AZ2" s="30" t="s">
        <v>179</v>
      </c>
      <c r="BA2" s="30" t="s">
        <v>204</v>
      </c>
      <c r="BB2" s="30" t="s">
        <v>94</v>
      </c>
      <c r="BC2" s="30" t="s">
        <v>180</v>
      </c>
      <c r="BD2" s="30" t="s">
        <v>190</v>
      </c>
      <c r="BE2" s="30" t="s">
        <v>177</v>
      </c>
      <c r="BF2" s="30" t="s">
        <v>182</v>
      </c>
      <c r="BG2" s="30" t="s">
        <v>181</v>
      </c>
      <c r="BH2" s="30" t="s">
        <v>203</v>
      </c>
    </row>
    <row r="3" spans="1:60" ht="12.75">
      <c r="A3" t="s">
        <v>112</v>
      </c>
      <c r="B3" s="64" t="s">
        <v>9</v>
      </c>
      <c r="C3" s="51"/>
      <c r="D3" s="11"/>
      <c r="E3" s="51"/>
      <c r="F3" s="11"/>
      <c r="G3" s="83"/>
      <c r="H3" s="11"/>
      <c r="I3" s="52"/>
      <c r="J3" s="51"/>
      <c r="K3" s="51"/>
      <c r="L3" s="11"/>
      <c r="M3" s="51"/>
      <c r="N3" s="83"/>
      <c r="O3" s="148">
        <v>30</v>
      </c>
      <c r="P3" s="83"/>
      <c r="Q3" s="52"/>
      <c r="R3" s="52"/>
      <c r="S3" s="39">
        <v>70</v>
      </c>
      <c r="T3" s="11"/>
      <c r="U3" s="52"/>
      <c r="V3" s="83"/>
      <c r="W3" s="52"/>
      <c r="X3" s="83"/>
      <c r="Y3" s="83"/>
      <c r="Z3" s="52"/>
      <c r="AA3" s="279">
        <v>200</v>
      </c>
      <c r="AB3" s="52"/>
      <c r="AC3" s="52"/>
      <c r="AD3" s="83"/>
      <c r="AE3" s="83"/>
      <c r="AF3" s="83"/>
      <c r="AG3" s="52"/>
      <c r="AH3" s="83"/>
      <c r="AI3" s="83"/>
      <c r="AJ3" s="43">
        <v>130</v>
      </c>
      <c r="AK3" s="83"/>
      <c r="AL3" s="83"/>
      <c r="AM3" s="83"/>
      <c r="AN3" s="43">
        <v>130</v>
      </c>
      <c r="AO3" s="83"/>
      <c r="AP3" s="83"/>
      <c r="AQ3" s="83"/>
      <c r="AR3" s="83"/>
      <c r="AS3" s="83"/>
      <c r="AT3" s="83"/>
      <c r="AU3" s="83"/>
      <c r="AV3" s="83"/>
      <c r="AW3" s="83"/>
      <c r="AX3" s="83">
        <v>1</v>
      </c>
      <c r="AY3" s="83"/>
      <c r="AZ3" s="83"/>
      <c r="BA3" s="83">
        <v>1</v>
      </c>
      <c r="BB3" s="83"/>
      <c r="BC3" s="83">
        <v>1</v>
      </c>
      <c r="BD3" s="83"/>
      <c r="BE3" s="83"/>
      <c r="BF3" s="83"/>
      <c r="BG3" s="43">
        <v>30</v>
      </c>
      <c r="BH3" s="43">
        <v>30</v>
      </c>
    </row>
    <row r="4" spans="1:60" ht="13.5" thickBot="1">
      <c r="A4" s="20"/>
      <c r="B4" s="65" t="s">
        <v>10</v>
      </c>
      <c r="C4" s="50"/>
      <c r="D4" s="50"/>
      <c r="E4" s="82"/>
      <c r="F4" s="15">
        <v>30</v>
      </c>
      <c r="G4" s="343"/>
      <c r="H4" s="15"/>
      <c r="I4" s="15"/>
      <c r="J4" s="50"/>
      <c r="K4" s="50"/>
      <c r="L4" s="15"/>
      <c r="M4" s="50"/>
      <c r="N4" s="86">
        <v>30</v>
      </c>
      <c r="O4" s="140"/>
      <c r="P4" s="44">
        <v>280</v>
      </c>
      <c r="Q4" s="15"/>
      <c r="R4" s="15"/>
      <c r="S4" s="15"/>
      <c r="T4" s="46">
        <v>130</v>
      </c>
      <c r="U4" s="46">
        <v>130</v>
      </c>
      <c r="V4" s="86">
        <v>1</v>
      </c>
      <c r="W4" s="50"/>
      <c r="X4" s="86">
        <v>1</v>
      </c>
      <c r="Y4" s="16"/>
      <c r="Z4" s="46">
        <v>200</v>
      </c>
      <c r="AA4" s="176"/>
      <c r="AB4" s="15"/>
      <c r="AC4" s="46">
        <v>70</v>
      </c>
      <c r="AD4" s="16">
        <v>1</v>
      </c>
      <c r="AE4" s="86"/>
      <c r="AF4" s="16"/>
      <c r="AG4" s="46">
        <v>70</v>
      </c>
      <c r="AH4" s="16"/>
      <c r="AI4" s="16"/>
      <c r="AJ4" s="16"/>
      <c r="AK4" s="44">
        <v>70</v>
      </c>
      <c r="AL4" s="86">
        <v>30</v>
      </c>
      <c r="AM4" s="16"/>
      <c r="AN4" s="16"/>
      <c r="AO4" s="86"/>
      <c r="AP4" s="16"/>
      <c r="AQ4" s="16">
        <v>1</v>
      </c>
      <c r="AR4" s="16"/>
      <c r="AS4" s="16"/>
      <c r="AT4" s="16"/>
      <c r="AU4" s="16"/>
      <c r="AV4" s="16"/>
      <c r="AW4" s="44">
        <v>30</v>
      </c>
      <c r="AX4" s="16"/>
      <c r="AY4" s="16">
        <v>1</v>
      </c>
      <c r="AZ4" s="16">
        <v>1</v>
      </c>
      <c r="BA4" s="16"/>
      <c r="BB4" s="16"/>
      <c r="BC4" s="16"/>
      <c r="BD4" s="44">
        <v>70</v>
      </c>
      <c r="BE4" s="44">
        <v>30</v>
      </c>
      <c r="BF4" s="16"/>
      <c r="BG4" s="16"/>
      <c r="BH4" s="16"/>
    </row>
    <row r="5" spans="1:60" ht="12.75">
      <c r="A5" t="s">
        <v>113</v>
      </c>
      <c r="B5" s="66" t="s">
        <v>11</v>
      </c>
      <c r="C5" s="52">
        <v>1</v>
      </c>
      <c r="D5" s="39">
        <v>320</v>
      </c>
      <c r="E5" s="51">
        <v>1</v>
      </c>
      <c r="F5" s="52">
        <v>60</v>
      </c>
      <c r="G5" s="83">
        <v>1</v>
      </c>
      <c r="H5" s="52">
        <v>1</v>
      </c>
      <c r="I5" s="39">
        <v>470</v>
      </c>
      <c r="J5" s="52"/>
      <c r="K5" s="39">
        <v>120</v>
      </c>
      <c r="L5" s="52"/>
      <c r="M5" s="52"/>
      <c r="N5" s="62">
        <v>60</v>
      </c>
      <c r="O5" s="141">
        <v>120</v>
      </c>
      <c r="P5" s="83"/>
      <c r="Q5" s="52">
        <v>120</v>
      </c>
      <c r="R5" s="52">
        <v>1</v>
      </c>
      <c r="S5" s="11"/>
      <c r="T5" s="11"/>
      <c r="U5" s="51"/>
      <c r="V5" s="43">
        <v>200</v>
      </c>
      <c r="W5" s="52"/>
      <c r="X5" s="83">
        <v>1</v>
      </c>
      <c r="Y5" s="62">
        <v>60</v>
      </c>
      <c r="Z5" s="52"/>
      <c r="AA5" s="179">
        <v>1</v>
      </c>
      <c r="AB5" s="52">
        <v>1</v>
      </c>
      <c r="AC5" s="39">
        <v>120</v>
      </c>
      <c r="AD5" s="83">
        <v>1</v>
      </c>
      <c r="AE5" s="83">
        <v>1</v>
      </c>
      <c r="AF5" s="43">
        <v>60</v>
      </c>
      <c r="AG5" s="52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62">
        <v>20</v>
      </c>
      <c r="AS5" s="83"/>
      <c r="AT5" s="83"/>
      <c r="AU5" s="83"/>
      <c r="AV5" s="83">
        <v>1</v>
      </c>
      <c r="AW5" s="83">
        <v>8</v>
      </c>
      <c r="AX5" s="83"/>
      <c r="AY5" s="83"/>
      <c r="AZ5" s="83">
        <v>1</v>
      </c>
      <c r="BA5" s="83">
        <v>1</v>
      </c>
      <c r="BB5" s="83"/>
      <c r="BC5" s="83"/>
      <c r="BD5" s="43">
        <v>80</v>
      </c>
      <c r="BE5" s="43">
        <v>220</v>
      </c>
      <c r="BF5" s="83">
        <v>8</v>
      </c>
      <c r="BG5" s="83"/>
      <c r="BH5" s="83"/>
    </row>
    <row r="6" spans="1:60" s="4" customFormat="1" ht="13.5" thickBot="1">
      <c r="A6" s="21"/>
      <c r="B6" s="65" t="s">
        <v>12</v>
      </c>
      <c r="C6" s="50"/>
      <c r="D6" s="15"/>
      <c r="E6" s="93"/>
      <c r="F6" s="15"/>
      <c r="G6" s="16"/>
      <c r="H6" s="15"/>
      <c r="I6" s="15"/>
      <c r="J6" s="50"/>
      <c r="K6" s="50"/>
      <c r="L6" s="15"/>
      <c r="M6" s="50"/>
      <c r="N6" s="86"/>
      <c r="O6" s="140"/>
      <c r="P6" s="86"/>
      <c r="Q6" s="15"/>
      <c r="R6" s="50"/>
      <c r="S6" s="15"/>
      <c r="T6" s="50">
        <v>70</v>
      </c>
      <c r="U6" s="50">
        <v>1</v>
      </c>
      <c r="V6" s="86"/>
      <c r="W6" s="50"/>
      <c r="X6" s="86"/>
      <c r="Y6" s="86"/>
      <c r="Z6" s="50"/>
      <c r="AA6" s="176"/>
      <c r="AB6" s="50"/>
      <c r="AC6" s="50"/>
      <c r="AD6" s="86"/>
      <c r="AE6" s="86"/>
      <c r="AF6" s="86"/>
      <c r="AG6" s="46">
        <v>280</v>
      </c>
      <c r="AH6" s="86">
        <v>1</v>
      </c>
      <c r="AI6" s="44">
        <v>130</v>
      </c>
      <c r="AJ6" s="86"/>
      <c r="AK6" s="86"/>
      <c r="AL6" s="44">
        <v>70</v>
      </c>
      <c r="AM6" s="86"/>
      <c r="AN6" s="44">
        <v>130</v>
      </c>
      <c r="AO6" s="86"/>
      <c r="AP6" s="86"/>
      <c r="AQ6" s="86">
        <v>70</v>
      </c>
      <c r="AR6" s="86"/>
      <c r="AS6" s="86"/>
      <c r="AT6" s="44">
        <v>200</v>
      </c>
      <c r="AU6" s="86"/>
      <c r="AV6" s="86"/>
      <c r="AW6" s="86"/>
      <c r="AX6" s="44">
        <v>30</v>
      </c>
      <c r="AY6" s="86">
        <v>1</v>
      </c>
      <c r="AZ6" s="86"/>
      <c r="BA6" s="86"/>
      <c r="BB6" s="86"/>
      <c r="BC6" s="86">
        <v>1</v>
      </c>
      <c r="BD6" s="86"/>
      <c r="BE6" s="86"/>
      <c r="BF6" s="86"/>
      <c r="BG6" s="44">
        <v>30</v>
      </c>
      <c r="BH6" s="86">
        <v>1</v>
      </c>
    </row>
    <row r="7" spans="1:60" ht="20.25" thickBot="1">
      <c r="A7" s="28" t="s">
        <v>114</v>
      </c>
      <c r="B7" s="213" t="s">
        <v>13</v>
      </c>
      <c r="C7" s="210">
        <v>900</v>
      </c>
      <c r="D7" s="210">
        <v>2000</v>
      </c>
      <c r="E7" s="210">
        <v>900</v>
      </c>
      <c r="F7" s="210">
        <v>160</v>
      </c>
      <c r="G7" s="211">
        <v>500</v>
      </c>
      <c r="H7" s="210">
        <v>100</v>
      </c>
      <c r="I7" s="31">
        <v>1400</v>
      </c>
      <c r="J7" s="210">
        <v>160</v>
      </c>
      <c r="K7" s="210">
        <v>280</v>
      </c>
      <c r="L7" s="31">
        <v>500</v>
      </c>
      <c r="M7" s="210">
        <v>0</v>
      </c>
      <c r="N7" s="32">
        <v>160</v>
      </c>
      <c r="O7" s="142">
        <v>280</v>
      </c>
      <c r="P7" s="32">
        <v>500</v>
      </c>
      <c r="Q7" s="31">
        <v>280</v>
      </c>
      <c r="R7" s="31">
        <v>100</v>
      </c>
      <c r="S7" s="31">
        <v>280</v>
      </c>
      <c r="T7" s="31">
        <v>100</v>
      </c>
      <c r="U7" s="31">
        <v>160</v>
      </c>
      <c r="V7" s="32">
        <v>100</v>
      </c>
      <c r="W7" s="31">
        <v>5</v>
      </c>
      <c r="X7" s="32">
        <v>160</v>
      </c>
      <c r="Y7" s="32">
        <v>5</v>
      </c>
      <c r="Z7" s="31">
        <v>500</v>
      </c>
      <c r="AA7" s="178">
        <v>100</v>
      </c>
      <c r="AB7" s="31">
        <v>100</v>
      </c>
      <c r="AC7" s="31">
        <v>160</v>
      </c>
      <c r="AD7" s="32">
        <v>5</v>
      </c>
      <c r="AE7" s="32">
        <v>5</v>
      </c>
      <c r="AF7" s="32">
        <v>100</v>
      </c>
      <c r="AG7" s="31">
        <v>5</v>
      </c>
      <c r="AH7" s="32">
        <v>100</v>
      </c>
      <c r="AI7" s="32">
        <v>100</v>
      </c>
      <c r="AJ7" s="32">
        <v>160</v>
      </c>
      <c r="AK7" s="32">
        <v>160</v>
      </c>
      <c r="AL7" s="32">
        <v>5</v>
      </c>
      <c r="AM7" s="32">
        <v>280</v>
      </c>
      <c r="AN7" s="32">
        <v>280</v>
      </c>
      <c r="AO7" s="32">
        <v>5</v>
      </c>
      <c r="AP7" s="32">
        <v>0</v>
      </c>
      <c r="AQ7" s="32">
        <v>5</v>
      </c>
      <c r="AR7" s="32">
        <v>280</v>
      </c>
      <c r="AS7" s="32">
        <v>0</v>
      </c>
      <c r="AT7" s="32">
        <v>5</v>
      </c>
      <c r="AU7" s="32">
        <v>0</v>
      </c>
      <c r="AV7" s="32">
        <v>5</v>
      </c>
      <c r="AW7" s="32">
        <v>280</v>
      </c>
      <c r="AX7" s="32">
        <v>160</v>
      </c>
      <c r="AY7" s="32">
        <v>100</v>
      </c>
      <c r="AZ7" s="32">
        <v>5</v>
      </c>
      <c r="BA7" s="32">
        <v>100</v>
      </c>
      <c r="BB7" s="32">
        <v>0</v>
      </c>
      <c r="BC7" s="32">
        <v>5</v>
      </c>
      <c r="BD7" s="32">
        <v>160</v>
      </c>
      <c r="BE7" s="32">
        <v>100</v>
      </c>
      <c r="BF7" s="32">
        <v>100</v>
      </c>
      <c r="BG7" s="32">
        <v>5</v>
      </c>
      <c r="BH7" s="32">
        <v>100</v>
      </c>
    </row>
    <row r="8" spans="1:60" s="293" customFormat="1" ht="20.25" thickBot="1">
      <c r="A8" s="28" t="s">
        <v>122</v>
      </c>
      <c r="B8" s="252" t="s">
        <v>123</v>
      </c>
      <c r="C8" s="290" t="s">
        <v>188</v>
      </c>
      <c r="D8" s="290" t="s">
        <v>188</v>
      </c>
      <c r="E8" s="294"/>
      <c r="F8" s="290" t="s">
        <v>188</v>
      </c>
      <c r="G8" s="291" t="s">
        <v>188</v>
      </c>
      <c r="H8" s="294"/>
      <c r="I8" s="290" t="s">
        <v>188</v>
      </c>
      <c r="J8" s="294"/>
      <c r="K8" s="290" t="s">
        <v>188</v>
      </c>
      <c r="L8" s="290" t="s">
        <v>188</v>
      </c>
      <c r="M8" s="294"/>
      <c r="N8" s="291" t="s">
        <v>188</v>
      </c>
      <c r="O8" s="292" t="s">
        <v>188</v>
      </c>
      <c r="P8" s="291" t="s">
        <v>188</v>
      </c>
      <c r="Q8" s="290" t="s">
        <v>188</v>
      </c>
      <c r="R8" s="290" t="s">
        <v>188</v>
      </c>
      <c r="S8" s="290" t="s">
        <v>188</v>
      </c>
      <c r="T8" s="294"/>
      <c r="U8" s="290" t="s">
        <v>188</v>
      </c>
      <c r="V8" s="295"/>
      <c r="W8" s="294"/>
      <c r="X8" s="295"/>
      <c r="Y8" s="295"/>
      <c r="Z8" s="290" t="s">
        <v>188</v>
      </c>
      <c r="AA8" s="290" t="s">
        <v>188</v>
      </c>
      <c r="AB8" s="294"/>
      <c r="AC8" s="290" t="s">
        <v>188</v>
      </c>
      <c r="AD8" s="291" t="s">
        <v>188</v>
      </c>
      <c r="AE8" s="291" t="s">
        <v>188</v>
      </c>
      <c r="AF8" s="291" t="s">
        <v>188</v>
      </c>
      <c r="AG8" s="290" t="s">
        <v>188</v>
      </c>
      <c r="AH8" s="291" t="s">
        <v>188</v>
      </c>
      <c r="AI8" s="295"/>
      <c r="AJ8" s="291" t="s">
        <v>188</v>
      </c>
      <c r="AK8" s="291" t="s">
        <v>188</v>
      </c>
      <c r="AL8" s="291" t="s">
        <v>188</v>
      </c>
      <c r="AM8" s="295"/>
      <c r="AN8" s="295"/>
      <c r="AO8" s="291" t="s">
        <v>188</v>
      </c>
      <c r="AP8" s="295"/>
      <c r="AQ8" s="291" t="s">
        <v>188</v>
      </c>
      <c r="AR8" s="295"/>
      <c r="AS8" s="295"/>
      <c r="AT8" s="291" t="s">
        <v>188</v>
      </c>
      <c r="AU8" s="295"/>
      <c r="AV8" s="291" t="s">
        <v>188</v>
      </c>
      <c r="AW8" s="295"/>
      <c r="AX8" s="295"/>
      <c r="AY8" s="295"/>
      <c r="AZ8" s="291" t="s">
        <v>188</v>
      </c>
      <c r="BA8" s="295"/>
      <c r="BB8" s="295"/>
      <c r="BC8" s="295"/>
      <c r="BD8" s="295"/>
      <c r="BE8" s="291" t="s">
        <v>188</v>
      </c>
      <c r="BF8" s="295"/>
      <c r="BG8" s="295"/>
      <c r="BH8" s="291" t="s">
        <v>188</v>
      </c>
    </row>
    <row r="9" spans="1:60" ht="12.75">
      <c r="A9" s="57" t="s">
        <v>115</v>
      </c>
      <c r="B9" s="66" t="s">
        <v>14</v>
      </c>
      <c r="C9" s="52"/>
      <c r="D9" s="39">
        <v>320</v>
      </c>
      <c r="E9" s="52"/>
      <c r="F9" s="11"/>
      <c r="G9" s="83"/>
      <c r="H9" s="11"/>
      <c r="I9" s="11"/>
      <c r="J9" s="52"/>
      <c r="K9" s="52"/>
      <c r="L9" s="11"/>
      <c r="M9" s="52"/>
      <c r="N9" s="83"/>
      <c r="O9" s="143"/>
      <c r="P9" s="43">
        <v>470</v>
      </c>
      <c r="Q9" s="52"/>
      <c r="R9" s="39">
        <v>200</v>
      </c>
      <c r="S9" s="52"/>
      <c r="T9" s="11"/>
      <c r="U9" s="52"/>
      <c r="V9" s="83"/>
      <c r="W9" s="52"/>
      <c r="X9" s="43">
        <v>60</v>
      </c>
      <c r="Y9" s="83"/>
      <c r="Z9" s="39">
        <v>120</v>
      </c>
      <c r="AA9" s="279">
        <v>120</v>
      </c>
      <c r="AB9" s="52"/>
      <c r="AC9" s="39">
        <v>120</v>
      </c>
      <c r="AD9" s="83"/>
      <c r="AE9" s="83"/>
      <c r="AF9" s="83"/>
      <c r="AG9" s="263"/>
      <c r="AH9" s="83">
        <v>1</v>
      </c>
      <c r="AI9" s="124">
        <v>60</v>
      </c>
      <c r="AJ9" s="83"/>
      <c r="AK9" s="83">
        <v>1</v>
      </c>
      <c r="AL9" s="83"/>
      <c r="AM9" s="83">
        <v>1</v>
      </c>
      <c r="AN9" s="83"/>
      <c r="AO9" s="83"/>
      <c r="AP9" s="83"/>
      <c r="AQ9" s="83"/>
      <c r="AR9" s="83">
        <v>1</v>
      </c>
      <c r="AS9" s="83"/>
      <c r="AT9" s="43">
        <v>200</v>
      </c>
      <c r="AU9" s="83"/>
      <c r="AV9" s="83">
        <v>1</v>
      </c>
      <c r="AW9" s="83">
        <v>1</v>
      </c>
      <c r="AX9" s="83"/>
      <c r="AY9" s="83"/>
      <c r="AZ9" s="83"/>
      <c r="BA9" s="83"/>
      <c r="BB9" s="83"/>
      <c r="BC9" s="83"/>
      <c r="BD9" s="43">
        <v>60</v>
      </c>
      <c r="BE9" s="83"/>
      <c r="BF9" s="83">
        <v>1</v>
      </c>
      <c r="BG9" s="83">
        <v>1</v>
      </c>
      <c r="BH9" s="83">
        <v>1</v>
      </c>
    </row>
    <row r="10" spans="1:60" ht="13.5" thickBot="1">
      <c r="A10" s="23"/>
      <c r="B10" s="65" t="s">
        <v>15</v>
      </c>
      <c r="C10" s="50"/>
      <c r="D10" s="15"/>
      <c r="E10" s="302">
        <v>130</v>
      </c>
      <c r="F10" s="15"/>
      <c r="G10" s="16"/>
      <c r="H10" s="15"/>
      <c r="I10" s="15"/>
      <c r="J10" s="50"/>
      <c r="K10" s="50"/>
      <c r="L10" s="15"/>
      <c r="M10" s="50"/>
      <c r="N10" s="16"/>
      <c r="O10" s="140"/>
      <c r="P10" s="16"/>
      <c r="Q10" s="15"/>
      <c r="R10" s="50"/>
      <c r="S10" s="15"/>
      <c r="T10" s="15"/>
      <c r="U10" s="15"/>
      <c r="V10" s="16"/>
      <c r="W10" s="46">
        <v>70</v>
      </c>
      <c r="X10" s="16"/>
      <c r="Y10" s="16"/>
      <c r="Z10" s="50"/>
      <c r="AA10" s="176"/>
      <c r="AB10" s="50">
        <v>30</v>
      </c>
      <c r="AC10" s="50"/>
      <c r="AD10" s="16"/>
      <c r="AE10" s="44">
        <v>280</v>
      </c>
      <c r="AF10" s="16"/>
      <c r="AG10" s="50"/>
      <c r="AH10" s="86"/>
      <c r="AI10" s="86"/>
      <c r="AJ10" s="86"/>
      <c r="AK10" s="16"/>
      <c r="AL10" s="44">
        <v>130</v>
      </c>
      <c r="AM10" s="86"/>
      <c r="AN10" s="44">
        <v>70</v>
      </c>
      <c r="AO10" s="86"/>
      <c r="AP10" s="86"/>
      <c r="AQ10" s="44">
        <v>200</v>
      </c>
      <c r="AR10" s="86"/>
      <c r="AS10" s="86"/>
      <c r="AT10" s="86"/>
      <c r="AU10" s="86">
        <v>1</v>
      </c>
      <c r="AV10" s="86"/>
      <c r="AW10" s="86"/>
      <c r="AX10" s="44">
        <v>30</v>
      </c>
      <c r="AY10" s="86"/>
      <c r="AZ10" s="122"/>
      <c r="BA10" s="122">
        <v>1</v>
      </c>
      <c r="BB10" s="86"/>
      <c r="BC10" s="44">
        <v>30</v>
      </c>
      <c r="BD10" s="86"/>
      <c r="BE10" s="86"/>
      <c r="BF10" s="86"/>
      <c r="BG10" s="86"/>
      <c r="BH10" s="86"/>
    </row>
    <row r="11" spans="1:60" ht="15.75">
      <c r="A11" t="s">
        <v>116</v>
      </c>
      <c r="B11" s="67" t="s">
        <v>16</v>
      </c>
      <c r="C11" s="39">
        <v>900</v>
      </c>
      <c r="D11" s="136"/>
      <c r="E11" s="41">
        <v>125</v>
      </c>
      <c r="F11" s="309">
        <v>225</v>
      </c>
      <c r="G11" s="43">
        <v>125</v>
      </c>
      <c r="H11" s="309">
        <v>395</v>
      </c>
      <c r="I11" s="52">
        <v>1</v>
      </c>
      <c r="J11" s="309"/>
      <c r="K11" s="39">
        <v>125</v>
      </c>
      <c r="L11" s="309">
        <v>225</v>
      </c>
      <c r="M11" s="136"/>
      <c r="N11" s="315">
        <v>225</v>
      </c>
      <c r="O11" s="316">
        <v>620</v>
      </c>
      <c r="P11" s="83">
        <v>1</v>
      </c>
      <c r="Q11" s="309">
        <v>395</v>
      </c>
      <c r="R11" s="39">
        <v>125</v>
      </c>
      <c r="S11" s="17"/>
      <c r="T11" s="39">
        <v>125</v>
      </c>
      <c r="U11" s="52">
        <v>30</v>
      </c>
      <c r="V11" s="315">
        <v>225</v>
      </c>
      <c r="W11" s="52">
        <v>1</v>
      </c>
      <c r="X11" s="83"/>
      <c r="Y11" s="83"/>
      <c r="Z11" s="310">
        <v>70</v>
      </c>
      <c r="AA11" s="312">
        <v>125</v>
      </c>
      <c r="AB11" s="52">
        <v>1</v>
      </c>
      <c r="AC11" s="225">
        <v>1</v>
      </c>
      <c r="AD11" s="124">
        <v>70</v>
      </c>
      <c r="AE11" s="194">
        <v>1</v>
      </c>
      <c r="AF11" s="194">
        <v>1</v>
      </c>
      <c r="AG11" s="260">
        <v>70</v>
      </c>
      <c r="AH11" s="124">
        <v>70</v>
      </c>
      <c r="AI11" s="124">
        <v>70</v>
      </c>
      <c r="AJ11" s="83"/>
      <c r="AK11" s="83">
        <v>1</v>
      </c>
      <c r="AL11" s="43">
        <v>70</v>
      </c>
      <c r="AM11" s="43">
        <v>70</v>
      </c>
      <c r="AN11" s="43">
        <v>100</v>
      </c>
      <c r="AO11" s="43">
        <v>125</v>
      </c>
      <c r="AP11" s="83"/>
      <c r="AQ11" s="43">
        <v>70</v>
      </c>
      <c r="AR11" s="83">
        <v>1</v>
      </c>
      <c r="AS11" s="83">
        <v>1</v>
      </c>
      <c r="AT11" s="83">
        <v>1</v>
      </c>
      <c r="AU11" s="43">
        <v>70</v>
      </c>
      <c r="AV11" s="43">
        <v>70</v>
      </c>
      <c r="AW11" s="83">
        <v>1</v>
      </c>
      <c r="AX11" s="43">
        <v>125</v>
      </c>
      <c r="AY11" s="43">
        <v>70</v>
      </c>
      <c r="AZ11" s="83"/>
      <c r="BA11" s="83"/>
      <c r="BB11" s="83"/>
      <c r="BC11" s="83">
        <v>1</v>
      </c>
      <c r="BD11" s="83"/>
      <c r="BE11" s="83">
        <v>1</v>
      </c>
      <c r="BF11" s="83">
        <v>1</v>
      </c>
      <c r="BG11" s="83">
        <v>1</v>
      </c>
      <c r="BH11" s="83"/>
    </row>
    <row r="12" spans="2:60" ht="12.75">
      <c r="B12" s="68" t="s">
        <v>17</v>
      </c>
      <c r="C12" s="53"/>
      <c r="D12" s="12"/>
      <c r="E12" s="12"/>
      <c r="F12" s="12"/>
      <c r="G12" s="14"/>
      <c r="H12" s="12"/>
      <c r="I12" s="12"/>
      <c r="J12" s="53"/>
      <c r="K12" s="53"/>
      <c r="L12" s="12"/>
      <c r="M12" s="53"/>
      <c r="N12" s="14"/>
      <c r="O12" s="144"/>
      <c r="P12" s="305"/>
      <c r="Q12" s="12"/>
      <c r="R12" s="53"/>
      <c r="S12" s="53"/>
      <c r="T12" s="12"/>
      <c r="U12" s="12"/>
      <c r="V12" s="14"/>
      <c r="W12" s="12"/>
      <c r="X12" s="14"/>
      <c r="Y12" s="14"/>
      <c r="Z12" s="12"/>
      <c r="AA12" s="180"/>
      <c r="AB12" s="12"/>
      <c r="AC12" s="12"/>
      <c r="AD12" s="14"/>
      <c r="AE12" s="14"/>
      <c r="AF12" s="14"/>
      <c r="AG12" s="12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305"/>
      <c r="AU12" s="14"/>
      <c r="AV12" s="14"/>
      <c r="AW12" s="14"/>
      <c r="AX12" s="14"/>
      <c r="AY12" s="14"/>
      <c r="AZ12" s="14"/>
      <c r="BA12" s="14"/>
      <c r="BB12" s="14"/>
      <c r="BC12" s="14"/>
      <c r="BD12" s="305">
        <v>1</v>
      </c>
      <c r="BE12" s="14"/>
      <c r="BF12" s="14"/>
      <c r="BG12" s="14"/>
      <c r="BH12" s="14"/>
    </row>
    <row r="13" spans="2:60" ht="13.5" thickBot="1">
      <c r="B13" s="65" t="s">
        <v>18</v>
      </c>
      <c r="C13" s="50"/>
      <c r="D13" s="15"/>
      <c r="E13" s="15"/>
      <c r="F13" s="15"/>
      <c r="G13" s="16"/>
      <c r="H13" s="50"/>
      <c r="I13" s="15"/>
      <c r="J13" s="50"/>
      <c r="K13" s="50"/>
      <c r="L13" s="15"/>
      <c r="M13" s="50"/>
      <c r="N13" s="16"/>
      <c r="O13" s="140"/>
      <c r="P13" s="16"/>
      <c r="Q13" s="15"/>
      <c r="R13" s="15"/>
      <c r="S13" s="82"/>
      <c r="T13" s="15"/>
      <c r="U13" s="15"/>
      <c r="V13" s="16"/>
      <c r="W13" s="15"/>
      <c r="X13" s="16"/>
      <c r="Y13" s="16"/>
      <c r="Z13" s="15"/>
      <c r="AA13" s="176"/>
      <c r="AB13" s="15"/>
      <c r="AC13" s="15"/>
      <c r="AD13" s="16"/>
      <c r="AE13" s="16"/>
      <c r="AF13" s="16"/>
      <c r="AG13" s="15"/>
      <c r="AH13" s="16"/>
      <c r="AI13" s="86"/>
      <c r="AJ13" s="86">
        <v>30</v>
      </c>
      <c r="AK13" s="16"/>
      <c r="AL13" s="16"/>
      <c r="AM13" s="16"/>
      <c r="AN13" s="86"/>
      <c r="AO13" s="16"/>
      <c r="AP13" s="16"/>
      <c r="AQ13" s="86"/>
      <c r="AR13" s="86"/>
      <c r="AS13" s="16"/>
      <c r="AT13" s="86"/>
      <c r="AU13" s="16"/>
      <c r="AV13" s="86"/>
      <c r="AW13" s="86"/>
      <c r="AX13" s="86"/>
      <c r="AY13" s="86"/>
      <c r="AZ13" s="314">
        <v>30</v>
      </c>
      <c r="BA13" s="44">
        <v>280</v>
      </c>
      <c r="BB13" s="16"/>
      <c r="BC13" s="86"/>
      <c r="BD13" s="86"/>
      <c r="BE13" s="86"/>
      <c r="BF13" s="86"/>
      <c r="BG13" s="86"/>
      <c r="BH13" s="44">
        <v>130</v>
      </c>
    </row>
    <row r="14" spans="1:60" ht="12.75">
      <c r="A14" s="22" t="s">
        <v>117</v>
      </c>
      <c r="B14" s="66" t="s">
        <v>156</v>
      </c>
      <c r="C14" s="317"/>
      <c r="D14" s="11"/>
      <c r="E14" s="317"/>
      <c r="F14" s="11"/>
      <c r="G14" s="318"/>
      <c r="H14" s="317"/>
      <c r="I14" s="317"/>
      <c r="J14" s="52"/>
      <c r="K14" s="317"/>
      <c r="L14" s="317"/>
      <c r="M14" s="260"/>
      <c r="N14" s="318"/>
      <c r="O14" s="319"/>
      <c r="P14" s="87"/>
      <c r="Q14" s="321"/>
      <c r="R14" s="321"/>
      <c r="S14" s="17"/>
      <c r="T14" s="321"/>
      <c r="U14" s="17"/>
      <c r="V14" s="320"/>
      <c r="W14" s="17"/>
      <c r="X14" s="318"/>
      <c r="Y14" s="18"/>
      <c r="Z14" s="17"/>
      <c r="AA14" s="185"/>
      <c r="AB14" s="17"/>
      <c r="AC14" s="321"/>
      <c r="AD14" s="320"/>
      <c r="AE14" s="320"/>
      <c r="AF14" s="320"/>
      <c r="AG14" s="321">
        <v>12</v>
      </c>
      <c r="AH14" s="18"/>
      <c r="AI14" s="320">
        <v>12</v>
      </c>
      <c r="AJ14" s="18"/>
      <c r="AK14" s="320"/>
      <c r="AL14" s="320"/>
      <c r="AM14" s="18"/>
      <c r="AN14" s="320">
        <v>12</v>
      </c>
      <c r="AO14" s="18"/>
      <c r="AP14" s="18"/>
      <c r="AQ14" s="18"/>
      <c r="AR14" s="87">
        <v>8</v>
      </c>
      <c r="AS14" s="87">
        <v>1</v>
      </c>
      <c r="AT14" s="18"/>
      <c r="AU14" s="320"/>
      <c r="AV14" s="320">
        <v>12</v>
      </c>
      <c r="AW14" s="18"/>
      <c r="AX14" s="87">
        <v>1</v>
      </c>
      <c r="AY14" s="18"/>
      <c r="AZ14" s="18"/>
      <c r="BA14" s="18"/>
      <c r="BB14" s="18"/>
      <c r="BC14" s="18"/>
      <c r="BD14" s="18"/>
      <c r="BE14" s="320">
        <v>12</v>
      </c>
      <c r="BF14" s="320">
        <v>12</v>
      </c>
      <c r="BG14" s="320">
        <v>12</v>
      </c>
      <c r="BH14" s="87"/>
    </row>
    <row r="15" spans="1:60" ht="13.5" thickBot="1">
      <c r="A15" s="20"/>
      <c r="B15" s="208" t="s">
        <v>19</v>
      </c>
      <c r="C15" s="52"/>
      <c r="D15" s="11"/>
      <c r="E15" s="11"/>
      <c r="F15" s="11"/>
      <c r="G15" s="13"/>
      <c r="H15" s="11"/>
      <c r="I15" s="11"/>
      <c r="J15" s="52"/>
      <c r="K15" s="52"/>
      <c r="L15" s="11"/>
      <c r="M15" s="52"/>
      <c r="N15" s="13"/>
      <c r="O15" s="143"/>
      <c r="P15" s="13"/>
      <c r="Q15" s="11"/>
      <c r="R15" s="52"/>
      <c r="S15" s="11"/>
      <c r="T15" s="11"/>
      <c r="U15" s="11"/>
      <c r="V15" s="13"/>
      <c r="W15" s="11"/>
      <c r="X15" s="13"/>
      <c r="Y15" s="13"/>
      <c r="Z15" s="11"/>
      <c r="AA15" s="177"/>
      <c r="AB15" s="11"/>
      <c r="AC15" s="11"/>
      <c r="AD15" s="13"/>
      <c r="AE15" s="13"/>
      <c r="AF15" s="13"/>
      <c r="AG15" s="11"/>
      <c r="AH15" s="13"/>
      <c r="AI15" s="13"/>
      <c r="AJ15" s="318"/>
      <c r="AK15" s="13"/>
      <c r="AL15" s="83"/>
      <c r="AM15" s="13"/>
      <c r="AN15" s="13"/>
      <c r="AO15" s="83"/>
      <c r="AP15" s="83"/>
      <c r="AQ15" s="13"/>
      <c r="AR15" s="13"/>
      <c r="AS15" s="13"/>
      <c r="AT15" s="13"/>
      <c r="AU15" s="13"/>
      <c r="AV15" s="13"/>
      <c r="AW15" s="13"/>
      <c r="AX15" s="13"/>
      <c r="AY15" s="13"/>
      <c r="AZ15" s="318"/>
      <c r="BA15" s="83"/>
      <c r="BB15" s="13"/>
      <c r="BC15" s="13"/>
      <c r="BD15" s="13"/>
      <c r="BE15" s="13"/>
      <c r="BF15" s="13"/>
      <c r="BG15" s="13"/>
      <c r="BH15" s="318"/>
    </row>
    <row r="16" spans="1:60" s="2" customFormat="1" ht="12.75">
      <c r="A16" s="2" t="s">
        <v>118</v>
      </c>
      <c r="B16" s="64" t="s">
        <v>21</v>
      </c>
      <c r="C16" s="51"/>
      <c r="D16" s="17"/>
      <c r="E16" s="17"/>
      <c r="F16" s="17"/>
      <c r="G16" s="18"/>
      <c r="H16" s="51">
        <v>1</v>
      </c>
      <c r="I16" s="17"/>
      <c r="J16" s="51"/>
      <c r="K16" s="51"/>
      <c r="L16" s="17"/>
      <c r="M16" s="51"/>
      <c r="N16" s="18"/>
      <c r="O16" s="139"/>
      <c r="P16" s="18"/>
      <c r="Q16" s="17"/>
      <c r="R16" s="60">
        <v>30</v>
      </c>
      <c r="S16" s="17"/>
      <c r="T16" s="17"/>
      <c r="U16" s="41">
        <v>280</v>
      </c>
      <c r="V16" s="18"/>
      <c r="W16" s="17"/>
      <c r="X16" s="18"/>
      <c r="Y16" s="18"/>
      <c r="Z16" s="17"/>
      <c r="AA16" s="185"/>
      <c r="AB16" s="17"/>
      <c r="AC16" s="41">
        <v>130</v>
      </c>
      <c r="AD16" s="18"/>
      <c r="AE16" s="85">
        <v>200</v>
      </c>
      <c r="AF16" s="18"/>
      <c r="AG16" s="168">
        <v>50</v>
      </c>
      <c r="AH16" s="18"/>
      <c r="AI16" s="85">
        <v>70</v>
      </c>
      <c r="AJ16" s="18">
        <v>1</v>
      </c>
      <c r="AK16" s="18">
        <v>1</v>
      </c>
      <c r="AL16" s="18">
        <v>1</v>
      </c>
      <c r="AM16" s="85">
        <v>130</v>
      </c>
      <c r="AN16" s="18"/>
      <c r="AO16" s="18"/>
      <c r="AP16" s="85">
        <v>70</v>
      </c>
      <c r="AQ16" s="18">
        <v>30</v>
      </c>
      <c r="AR16" s="18"/>
      <c r="AS16" s="18"/>
      <c r="AT16" s="18"/>
      <c r="AU16" s="18"/>
      <c r="AV16" s="18"/>
      <c r="AW16" s="85">
        <v>30</v>
      </c>
      <c r="AX16" s="18"/>
      <c r="AY16" s="18"/>
      <c r="AZ16" s="18">
        <v>30</v>
      </c>
      <c r="BA16" s="85">
        <v>16</v>
      </c>
      <c r="BB16" s="18"/>
      <c r="BC16" s="18"/>
      <c r="BD16" s="18">
        <v>1</v>
      </c>
      <c r="BE16" s="18"/>
      <c r="BF16" s="18"/>
      <c r="BG16" s="18"/>
      <c r="BH16" s="18"/>
    </row>
    <row r="17" spans="2:60" s="2" customFormat="1" ht="13.5" thickBot="1">
      <c r="B17" s="205" t="s">
        <v>20</v>
      </c>
      <c r="C17" s="55"/>
      <c r="D17" s="19"/>
      <c r="E17" s="82"/>
      <c r="F17" s="19"/>
      <c r="G17" s="78"/>
      <c r="H17" s="55"/>
      <c r="I17" s="19"/>
      <c r="J17" s="55"/>
      <c r="K17" s="55"/>
      <c r="L17" s="19"/>
      <c r="M17" s="55"/>
      <c r="N17" s="78"/>
      <c r="O17" s="207"/>
      <c r="P17" s="78"/>
      <c r="Q17" s="19"/>
      <c r="R17" s="55"/>
      <c r="S17" s="19"/>
      <c r="T17" s="19"/>
      <c r="U17" s="55"/>
      <c r="V17" s="78"/>
      <c r="W17" s="19"/>
      <c r="X17" s="78"/>
      <c r="Y17" s="78"/>
      <c r="Z17" s="19"/>
      <c r="AA17" s="206"/>
      <c r="AB17" s="19"/>
      <c r="AC17" s="93"/>
      <c r="AD17" s="78"/>
      <c r="AE17" s="103"/>
      <c r="AF17" s="78"/>
      <c r="AG17" s="209"/>
      <c r="AH17" s="78"/>
      <c r="AI17" s="103"/>
      <c r="AJ17" s="78"/>
      <c r="AK17" s="78"/>
      <c r="AL17" s="78"/>
      <c r="AM17" s="103"/>
      <c r="AN17" s="78"/>
      <c r="AO17" s="78"/>
      <c r="AP17" s="103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80"/>
      <c r="BC17" s="78"/>
      <c r="BD17" s="78"/>
      <c r="BE17" s="98">
        <v>30</v>
      </c>
      <c r="BF17" s="78"/>
      <c r="BG17" s="78"/>
      <c r="BH17" s="78"/>
    </row>
    <row r="18" spans="1:60" s="2" customFormat="1" ht="20.25" thickBot="1">
      <c r="A18" s="24" t="s">
        <v>119</v>
      </c>
      <c r="B18" s="214" t="s">
        <v>22</v>
      </c>
      <c r="C18" s="48">
        <v>700</v>
      </c>
      <c r="D18" s="48">
        <v>80</v>
      </c>
      <c r="E18" s="90">
        <v>140</v>
      </c>
      <c r="F18" s="48">
        <v>450</v>
      </c>
      <c r="G18" s="49">
        <v>80</v>
      </c>
      <c r="H18" s="48">
        <v>1000</v>
      </c>
      <c r="I18" s="48">
        <v>5</v>
      </c>
      <c r="J18" s="48">
        <v>0</v>
      </c>
      <c r="K18" s="48">
        <v>80</v>
      </c>
      <c r="L18" s="48">
        <v>450</v>
      </c>
      <c r="M18" s="48">
        <v>0</v>
      </c>
      <c r="N18" s="49">
        <v>140</v>
      </c>
      <c r="O18" s="147">
        <v>5</v>
      </c>
      <c r="P18" s="49">
        <v>50</v>
      </c>
      <c r="Q18" s="48">
        <v>80</v>
      </c>
      <c r="R18" s="48">
        <v>5</v>
      </c>
      <c r="S18" s="48">
        <v>80</v>
      </c>
      <c r="T18" s="48">
        <v>140</v>
      </c>
      <c r="U18" s="90">
        <v>80</v>
      </c>
      <c r="V18" s="49">
        <v>250</v>
      </c>
      <c r="W18" s="48">
        <v>5</v>
      </c>
      <c r="X18" s="49">
        <v>140</v>
      </c>
      <c r="Y18" s="49">
        <v>140</v>
      </c>
      <c r="Z18" s="48">
        <v>5</v>
      </c>
      <c r="AA18" s="183">
        <v>140</v>
      </c>
      <c r="AB18" s="48">
        <v>80</v>
      </c>
      <c r="AC18" s="90">
        <v>5</v>
      </c>
      <c r="AD18" s="49">
        <v>50</v>
      </c>
      <c r="AE18" s="49">
        <v>5</v>
      </c>
      <c r="AF18" s="49">
        <v>250</v>
      </c>
      <c r="AG18" s="166"/>
      <c r="AH18" s="91">
        <v>104</v>
      </c>
      <c r="AI18" s="120">
        <v>1</v>
      </c>
      <c r="AJ18" s="49">
        <v>50</v>
      </c>
      <c r="AK18" s="49">
        <v>5</v>
      </c>
      <c r="AL18" s="49">
        <v>80</v>
      </c>
      <c r="AM18" s="49">
        <v>80</v>
      </c>
      <c r="AN18" s="49">
        <v>80</v>
      </c>
      <c r="AO18" s="49">
        <v>50</v>
      </c>
      <c r="AP18" s="49">
        <v>80</v>
      </c>
      <c r="AQ18" s="49">
        <v>80</v>
      </c>
      <c r="AR18" s="49">
        <v>5</v>
      </c>
      <c r="AS18" s="49">
        <v>5</v>
      </c>
      <c r="AT18" s="49">
        <v>50</v>
      </c>
      <c r="AU18" s="49">
        <v>250</v>
      </c>
      <c r="AV18" s="49">
        <v>5</v>
      </c>
      <c r="AW18" s="49">
        <v>5</v>
      </c>
      <c r="AX18" s="120">
        <v>20</v>
      </c>
      <c r="AY18" s="49">
        <v>50</v>
      </c>
      <c r="AZ18" s="49">
        <v>50</v>
      </c>
      <c r="BA18" s="120"/>
      <c r="BB18" s="91">
        <v>5</v>
      </c>
      <c r="BC18" s="49">
        <v>50</v>
      </c>
      <c r="BD18" s="49">
        <v>50</v>
      </c>
      <c r="BE18" s="120"/>
      <c r="BF18" s="49">
        <v>50</v>
      </c>
      <c r="BG18" s="49">
        <v>0</v>
      </c>
      <c r="BH18" s="49">
        <v>140</v>
      </c>
    </row>
    <row r="19" spans="1:60" ht="20.25" thickBot="1">
      <c r="A19" s="56" t="s">
        <v>120</v>
      </c>
      <c r="B19" s="214" t="s">
        <v>23</v>
      </c>
      <c r="C19" s="48">
        <v>250</v>
      </c>
      <c r="D19" s="48">
        <v>1000</v>
      </c>
      <c r="E19" s="90">
        <v>140</v>
      </c>
      <c r="F19" s="48">
        <v>250</v>
      </c>
      <c r="G19" s="49">
        <v>80</v>
      </c>
      <c r="H19" s="48">
        <v>140</v>
      </c>
      <c r="I19" s="48">
        <v>5</v>
      </c>
      <c r="J19" s="48">
        <v>700</v>
      </c>
      <c r="K19" s="48">
        <v>140</v>
      </c>
      <c r="L19" s="48">
        <v>250</v>
      </c>
      <c r="M19" s="48">
        <v>0</v>
      </c>
      <c r="N19" s="49">
        <v>80</v>
      </c>
      <c r="O19" s="147">
        <v>140</v>
      </c>
      <c r="P19" s="49">
        <v>50</v>
      </c>
      <c r="Q19" s="48">
        <v>5</v>
      </c>
      <c r="R19" s="48">
        <v>5</v>
      </c>
      <c r="S19" s="48">
        <v>0</v>
      </c>
      <c r="T19" s="48">
        <v>450</v>
      </c>
      <c r="U19" s="48">
        <v>140</v>
      </c>
      <c r="V19" s="49">
        <v>5</v>
      </c>
      <c r="W19" s="48">
        <v>80</v>
      </c>
      <c r="X19" s="49">
        <v>80</v>
      </c>
      <c r="Y19" s="49">
        <v>5</v>
      </c>
      <c r="Z19" s="48">
        <v>80</v>
      </c>
      <c r="AA19" s="184">
        <v>250</v>
      </c>
      <c r="AB19" s="48">
        <v>80</v>
      </c>
      <c r="AC19" s="48">
        <v>80</v>
      </c>
      <c r="AD19" s="49">
        <v>50</v>
      </c>
      <c r="AE19" s="49">
        <v>140</v>
      </c>
      <c r="AF19" s="49">
        <v>5</v>
      </c>
      <c r="AG19" s="167">
        <v>8</v>
      </c>
      <c r="AH19" s="34">
        <v>80</v>
      </c>
      <c r="AI19" s="120">
        <v>0</v>
      </c>
      <c r="AJ19" s="49">
        <v>50</v>
      </c>
      <c r="AK19" s="49">
        <v>80</v>
      </c>
      <c r="AL19" s="49">
        <v>80</v>
      </c>
      <c r="AM19" s="262">
        <v>20</v>
      </c>
      <c r="AN19" s="49">
        <v>50</v>
      </c>
      <c r="AO19" s="49">
        <v>50</v>
      </c>
      <c r="AP19" s="49">
        <v>80</v>
      </c>
      <c r="AQ19" s="49">
        <v>80</v>
      </c>
      <c r="AR19" s="49">
        <v>50</v>
      </c>
      <c r="AS19" s="49">
        <v>140</v>
      </c>
      <c r="AT19" s="49">
        <v>30</v>
      </c>
      <c r="AU19" s="49">
        <v>5</v>
      </c>
      <c r="AV19" s="49">
        <v>140</v>
      </c>
      <c r="AW19" s="49">
        <v>5</v>
      </c>
      <c r="AX19" s="49">
        <v>30</v>
      </c>
      <c r="AY19" s="49">
        <v>5</v>
      </c>
      <c r="AZ19" s="49">
        <v>80</v>
      </c>
      <c r="BA19" s="288">
        <v>1</v>
      </c>
      <c r="BB19" s="49">
        <v>5</v>
      </c>
      <c r="BC19" s="49">
        <v>50</v>
      </c>
      <c r="BD19" s="49">
        <v>5</v>
      </c>
      <c r="BE19" s="288">
        <v>1</v>
      </c>
      <c r="BF19" s="49">
        <v>5</v>
      </c>
      <c r="BG19" s="49">
        <v>80</v>
      </c>
      <c r="BH19" s="49">
        <v>50</v>
      </c>
    </row>
    <row r="20" spans="1:60" ht="12.75">
      <c r="A20" s="22" t="s">
        <v>121</v>
      </c>
      <c r="B20" s="70" t="s">
        <v>157</v>
      </c>
      <c r="C20" s="41">
        <v>280</v>
      </c>
      <c r="D20" s="17"/>
      <c r="E20" s="17"/>
      <c r="F20" s="17"/>
      <c r="G20" s="18"/>
      <c r="H20" s="17"/>
      <c r="I20" s="17"/>
      <c r="J20" s="51"/>
      <c r="K20" s="51"/>
      <c r="L20" s="17"/>
      <c r="M20" s="51"/>
      <c r="N20" s="18"/>
      <c r="O20" s="139"/>
      <c r="P20" s="18"/>
      <c r="Q20" s="17"/>
      <c r="R20" s="17"/>
      <c r="S20" s="17"/>
      <c r="T20" s="17"/>
      <c r="U20" s="41">
        <v>70</v>
      </c>
      <c r="V20" s="18"/>
      <c r="W20" s="17"/>
      <c r="X20" s="18"/>
      <c r="Y20" s="18"/>
      <c r="Z20" s="17"/>
      <c r="AA20" s="185"/>
      <c r="AB20" s="17"/>
      <c r="AC20" s="41">
        <v>130</v>
      </c>
      <c r="AD20" s="123">
        <v>30</v>
      </c>
      <c r="AE20" s="18"/>
      <c r="AF20" s="18"/>
      <c r="AG20" s="264">
        <v>14</v>
      </c>
      <c r="AH20" s="18"/>
      <c r="AI20" s="307">
        <v>50</v>
      </c>
      <c r="AJ20" s="18">
        <v>30</v>
      </c>
      <c r="AK20" s="18"/>
      <c r="AL20" s="18"/>
      <c r="AM20" s="18"/>
      <c r="AN20" s="85">
        <v>30</v>
      </c>
      <c r="AO20" s="18">
        <v>1</v>
      </c>
      <c r="AP20" s="18"/>
      <c r="AQ20" s="18"/>
      <c r="AR20" s="18">
        <v>1</v>
      </c>
      <c r="AS20" s="18"/>
      <c r="AT20" s="85">
        <v>46</v>
      </c>
      <c r="AU20" s="18"/>
      <c r="AV20" s="18"/>
      <c r="AW20" s="18"/>
      <c r="AX20" s="85">
        <v>30</v>
      </c>
      <c r="AY20" s="18"/>
      <c r="AZ20" s="18"/>
      <c r="BA20" s="18"/>
      <c r="BB20" s="87">
        <v>1</v>
      </c>
      <c r="BC20" s="18"/>
      <c r="BD20" s="18">
        <v>1</v>
      </c>
      <c r="BE20" s="117">
        <v>32</v>
      </c>
      <c r="BF20" s="18"/>
      <c r="BG20" s="85">
        <v>130</v>
      </c>
      <c r="BH20" s="18"/>
    </row>
    <row r="21" spans="1:60" ht="13.5" thickBot="1">
      <c r="A21" s="57"/>
      <c r="B21" s="61" t="s">
        <v>24</v>
      </c>
      <c r="C21" s="245"/>
      <c r="D21" s="42">
        <v>30</v>
      </c>
      <c r="E21" s="245"/>
      <c r="F21" s="248"/>
      <c r="G21" s="248"/>
      <c r="H21" s="245"/>
      <c r="I21" s="7"/>
      <c r="J21" s="47"/>
      <c r="K21" s="47">
        <v>70</v>
      </c>
      <c r="L21" s="7"/>
      <c r="M21" s="47"/>
      <c r="N21" s="8"/>
      <c r="O21" s="145"/>
      <c r="P21" s="84"/>
      <c r="Q21" s="42">
        <v>280</v>
      </c>
      <c r="R21" s="47"/>
      <c r="S21" s="7"/>
      <c r="T21" s="7"/>
      <c r="U21" s="47"/>
      <c r="V21" s="84"/>
      <c r="W21" s="47"/>
      <c r="X21" s="248"/>
      <c r="Y21" s="86">
        <v>30</v>
      </c>
      <c r="Z21" s="219"/>
      <c r="AA21" s="181"/>
      <c r="AB21" s="50">
        <v>1</v>
      </c>
      <c r="AC21" s="219"/>
      <c r="AD21" s="245">
        <v>1</v>
      </c>
      <c r="AE21" s="245"/>
      <c r="AF21" s="249">
        <v>130</v>
      </c>
      <c r="AG21" s="245"/>
      <c r="AH21" s="270"/>
      <c r="AI21" s="84"/>
      <c r="AJ21" s="84"/>
      <c r="AK21" s="272"/>
      <c r="AL21" s="245">
        <v>1</v>
      </c>
      <c r="AM21" s="84"/>
      <c r="AN21" s="245"/>
      <c r="AO21" s="245"/>
      <c r="AP21" s="84"/>
      <c r="AQ21" s="45">
        <v>130</v>
      </c>
      <c r="AR21" s="84"/>
      <c r="AS21" s="245">
        <v>1</v>
      </c>
      <c r="AT21" s="245"/>
      <c r="AU21" s="84"/>
      <c r="AV21" s="245"/>
      <c r="AW21" s="245">
        <v>1</v>
      </c>
      <c r="AX21" s="245"/>
      <c r="AY21" s="84"/>
      <c r="AZ21" s="45">
        <v>30</v>
      </c>
      <c r="BA21" s="45">
        <v>6</v>
      </c>
      <c r="BB21" s="245"/>
      <c r="BC21" s="84"/>
      <c r="BD21" s="245"/>
      <c r="BE21" s="84"/>
      <c r="BF21" s="245"/>
      <c r="BG21" s="245"/>
      <c r="BH21" s="324">
        <v>200</v>
      </c>
    </row>
    <row r="22" spans="1:60" ht="20.25" thickBot="1">
      <c r="A22" s="212" t="s">
        <v>124</v>
      </c>
      <c r="B22" s="252" t="s">
        <v>123</v>
      </c>
      <c r="C22" s="246">
        <v>200</v>
      </c>
      <c r="D22" s="239"/>
      <c r="E22" s="247">
        <v>320</v>
      </c>
      <c r="F22" s="246">
        <v>470</v>
      </c>
      <c r="G22" s="247">
        <v>280</v>
      </c>
      <c r="H22" s="246">
        <v>120</v>
      </c>
      <c r="I22" s="236"/>
      <c r="J22" s="240"/>
      <c r="K22" s="233">
        <v>1</v>
      </c>
      <c r="L22" s="236"/>
      <c r="M22" s="239"/>
      <c r="N22" s="233"/>
      <c r="O22" s="237"/>
      <c r="P22" s="233">
        <v>1</v>
      </c>
      <c r="Q22" s="236" t="s">
        <v>61</v>
      </c>
      <c r="R22" s="236"/>
      <c r="S22" s="236"/>
      <c r="T22" s="236">
        <v>1</v>
      </c>
      <c r="U22" s="236"/>
      <c r="V22" s="233"/>
      <c r="W22" s="236"/>
      <c r="X22" s="246">
        <v>120</v>
      </c>
      <c r="Y22" s="233">
        <v>1</v>
      </c>
      <c r="Z22" s="235">
        <v>1</v>
      </c>
      <c r="AA22" s="238"/>
      <c r="AB22" s="236">
        <v>30</v>
      </c>
      <c r="AC22" s="235"/>
      <c r="AD22" s="247">
        <v>130</v>
      </c>
      <c r="AE22" s="246">
        <v>200</v>
      </c>
      <c r="AF22" s="250">
        <v>30</v>
      </c>
      <c r="AG22" s="251">
        <v>80</v>
      </c>
      <c r="AH22" s="271">
        <v>10</v>
      </c>
      <c r="AI22" s="234">
        <v>1</v>
      </c>
      <c r="AJ22" s="233">
        <v>1</v>
      </c>
      <c r="AK22" s="273">
        <v>1</v>
      </c>
      <c r="AL22" s="247">
        <v>200</v>
      </c>
      <c r="AM22" s="233">
        <v>1</v>
      </c>
      <c r="AN22" s="246">
        <v>120</v>
      </c>
      <c r="AO22" s="246">
        <v>60</v>
      </c>
      <c r="AP22" s="233"/>
      <c r="AQ22" s="233">
        <v>30</v>
      </c>
      <c r="AR22" s="281">
        <v>1</v>
      </c>
      <c r="AS22" s="246">
        <v>130</v>
      </c>
      <c r="AT22" s="246">
        <v>40</v>
      </c>
      <c r="AU22" s="233"/>
      <c r="AV22" s="246">
        <v>70</v>
      </c>
      <c r="AW22" s="246">
        <v>70</v>
      </c>
      <c r="AX22" s="247">
        <v>40</v>
      </c>
      <c r="AY22" s="281"/>
      <c r="AZ22" s="281"/>
      <c r="BA22" s="281">
        <v>1</v>
      </c>
      <c r="BB22" s="246">
        <v>60</v>
      </c>
      <c r="BC22" s="281"/>
      <c r="BD22" s="247">
        <v>40</v>
      </c>
      <c r="BE22" s="282">
        <v>20</v>
      </c>
      <c r="BF22" s="247">
        <v>60</v>
      </c>
      <c r="BG22" s="247">
        <v>60</v>
      </c>
      <c r="BH22" s="247">
        <v>70</v>
      </c>
    </row>
    <row r="23" spans="1:60" s="231" customFormat="1" ht="12.75">
      <c r="A23" s="265" t="s">
        <v>155</v>
      </c>
      <c r="B23" s="70" t="s">
        <v>158</v>
      </c>
      <c r="C23" s="52"/>
      <c r="D23" s="52"/>
      <c r="E23" s="52"/>
      <c r="F23" s="52"/>
      <c r="G23" s="52"/>
      <c r="H23" s="52"/>
      <c r="I23" s="52"/>
      <c r="J23" s="39"/>
      <c r="K23" s="52"/>
      <c r="L23" s="52"/>
      <c r="M23" s="52"/>
      <c r="N23" s="52"/>
      <c r="O23" s="52"/>
      <c r="P23" s="83"/>
      <c r="Q23" s="52"/>
      <c r="R23" s="52"/>
      <c r="S23" s="52"/>
      <c r="T23" s="52"/>
      <c r="U23" s="52"/>
      <c r="V23" s="52"/>
      <c r="W23" s="52"/>
      <c r="X23" s="52"/>
      <c r="Y23" s="83"/>
      <c r="Z23" s="274"/>
      <c r="AA23" s="52"/>
      <c r="AB23" s="53"/>
      <c r="AC23" s="52"/>
      <c r="AD23" s="52"/>
      <c r="AE23" s="52"/>
      <c r="AF23" s="52"/>
      <c r="AG23" s="52"/>
      <c r="AH23" s="83"/>
      <c r="AI23" s="52"/>
      <c r="AJ23" s="52"/>
      <c r="AK23" s="83"/>
      <c r="AL23" s="52"/>
      <c r="AM23" s="53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s="231" customFormat="1" ht="13.5" thickBot="1">
      <c r="A24" s="52"/>
      <c r="B24" s="65" t="s">
        <v>26</v>
      </c>
      <c r="C24" s="50"/>
      <c r="D24" s="50"/>
      <c r="E24" s="50"/>
      <c r="F24" s="50"/>
      <c r="G24" s="50"/>
      <c r="H24" s="50"/>
      <c r="I24" s="50"/>
      <c r="J24" s="50"/>
      <c r="K24" s="50"/>
      <c r="L24" s="52"/>
      <c r="M24" s="50"/>
      <c r="N24" s="52"/>
      <c r="O24" s="52"/>
      <c r="P24" s="83"/>
      <c r="Q24" s="52"/>
      <c r="R24" s="52"/>
      <c r="S24" s="52"/>
      <c r="T24" s="52"/>
      <c r="U24" s="52"/>
      <c r="V24" s="52"/>
      <c r="W24" s="52"/>
      <c r="X24" s="50"/>
      <c r="Y24" s="83"/>
      <c r="Z24" s="50"/>
      <c r="AA24" s="52"/>
      <c r="AB24" s="50"/>
      <c r="AC24" s="52"/>
      <c r="AD24" s="50"/>
      <c r="AE24" s="50"/>
      <c r="AF24" s="50"/>
      <c r="AG24" s="50"/>
      <c r="AH24" s="86"/>
      <c r="AI24" s="52"/>
      <c r="AJ24" s="52"/>
      <c r="AK24" s="83"/>
      <c r="AL24" s="50"/>
      <c r="AM24" s="50"/>
      <c r="AN24" s="50"/>
      <c r="AO24" s="50"/>
      <c r="AP24" s="52"/>
      <c r="AQ24" s="52"/>
      <c r="AR24" s="50"/>
      <c r="AS24" s="50"/>
      <c r="AT24" s="50"/>
      <c r="AU24" s="52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ht="12.75">
      <c r="A25" s="22" t="s">
        <v>154</v>
      </c>
      <c r="B25" s="205" t="s">
        <v>25</v>
      </c>
      <c r="C25" s="52">
        <v>1</v>
      </c>
      <c r="D25" s="11"/>
      <c r="E25" s="52"/>
      <c r="F25" s="39">
        <v>320</v>
      </c>
      <c r="G25" s="83">
        <v>1</v>
      </c>
      <c r="H25" s="39">
        <v>120</v>
      </c>
      <c r="I25" s="39">
        <v>120</v>
      </c>
      <c r="J25" s="52"/>
      <c r="K25" s="52">
        <v>60</v>
      </c>
      <c r="L25" s="41">
        <v>60</v>
      </c>
      <c r="M25" s="52"/>
      <c r="N25" s="85">
        <v>200</v>
      </c>
      <c r="O25" s="148">
        <v>60</v>
      </c>
      <c r="P25" s="87"/>
      <c r="Q25" s="51">
        <v>1</v>
      </c>
      <c r="R25" s="168">
        <v>150</v>
      </c>
      <c r="S25" s="17"/>
      <c r="T25" s="51">
        <v>1</v>
      </c>
      <c r="U25" s="51"/>
      <c r="V25" s="87"/>
      <c r="W25" s="51">
        <v>1</v>
      </c>
      <c r="X25" s="83"/>
      <c r="Y25" s="87"/>
      <c r="Z25" s="51">
        <v>1</v>
      </c>
      <c r="AA25" s="301">
        <v>60</v>
      </c>
      <c r="AB25" s="51"/>
      <c r="AC25" s="51"/>
      <c r="AD25" s="62">
        <v>60</v>
      </c>
      <c r="AE25" s="83"/>
      <c r="AF25" s="83"/>
      <c r="AG25" s="225"/>
      <c r="AH25" s="43">
        <v>80</v>
      </c>
      <c r="AI25" s="87"/>
      <c r="AJ25" s="162">
        <v>1</v>
      </c>
      <c r="AK25" s="85">
        <v>120</v>
      </c>
      <c r="AL25" s="194"/>
      <c r="AM25" s="117">
        <v>40</v>
      </c>
      <c r="AN25" s="83"/>
      <c r="AO25" s="194"/>
      <c r="AP25" s="85">
        <v>60</v>
      </c>
      <c r="AQ25" s="87">
        <v>1</v>
      </c>
      <c r="AR25" s="83"/>
      <c r="AS25" s="164">
        <v>40</v>
      </c>
      <c r="AT25" s="83"/>
      <c r="AU25" s="87"/>
      <c r="AV25" s="83"/>
      <c r="AW25" s="83"/>
      <c r="AX25" s="83"/>
      <c r="AY25" s="83"/>
      <c r="AZ25" s="83">
        <v>1</v>
      </c>
      <c r="BA25" s="164">
        <v>80</v>
      </c>
      <c r="BB25" s="83"/>
      <c r="BC25" s="83"/>
      <c r="BD25" s="83"/>
      <c r="BE25" s="83"/>
      <c r="BF25" s="83"/>
      <c r="BG25" s="83"/>
      <c r="BH25" s="83"/>
    </row>
    <row r="26" spans="1:60" ht="13.5" thickBot="1">
      <c r="A26" s="57"/>
      <c r="B26" s="61" t="s">
        <v>28</v>
      </c>
      <c r="C26" s="47"/>
      <c r="D26" s="7"/>
      <c r="E26" s="82"/>
      <c r="F26" s="7"/>
      <c r="G26" s="8"/>
      <c r="H26" s="7"/>
      <c r="I26" s="7"/>
      <c r="J26" s="47"/>
      <c r="K26" s="47"/>
      <c r="L26" s="7"/>
      <c r="M26" s="47"/>
      <c r="N26" s="8"/>
      <c r="O26" s="145"/>
      <c r="P26" s="8"/>
      <c r="Q26" s="7"/>
      <c r="R26" s="7"/>
      <c r="S26" s="7"/>
      <c r="T26" s="7"/>
      <c r="U26" s="7"/>
      <c r="V26" s="8"/>
      <c r="W26" s="7"/>
      <c r="X26" s="8"/>
      <c r="Y26" s="8"/>
      <c r="Z26" s="7"/>
      <c r="AA26" s="181"/>
      <c r="AB26" s="7"/>
      <c r="AC26" s="7"/>
      <c r="AD26" s="8"/>
      <c r="AE26" s="8"/>
      <c r="AF26" s="8"/>
      <c r="AG26" s="50">
        <v>1</v>
      </c>
      <c r="AH26" s="8"/>
      <c r="AI26" s="15">
        <v>1</v>
      </c>
      <c r="AJ26" s="50"/>
      <c r="AK26" s="8"/>
      <c r="AL26" s="50"/>
      <c r="AM26" s="50"/>
      <c r="AN26" s="8"/>
      <c r="AO26" s="45">
        <v>70</v>
      </c>
      <c r="AP26" s="15"/>
      <c r="AQ26" s="8"/>
      <c r="AR26" s="8"/>
      <c r="AS26" s="8"/>
      <c r="AT26" s="8"/>
      <c r="AU26" s="8"/>
      <c r="AV26" s="8"/>
      <c r="AW26" s="45">
        <v>280</v>
      </c>
      <c r="AX26" s="8"/>
      <c r="AY26" s="8"/>
      <c r="AZ26" s="8"/>
      <c r="BA26" s="8"/>
      <c r="BB26" s="8"/>
      <c r="BC26" s="8"/>
      <c r="BD26" s="8">
        <v>1</v>
      </c>
      <c r="BE26" s="45">
        <v>30</v>
      </c>
      <c r="BF26" s="8"/>
      <c r="BG26" s="8"/>
      <c r="BH26" s="45">
        <v>30</v>
      </c>
    </row>
    <row r="27" spans="1:60" ht="20.25" thickBot="1">
      <c r="A27" s="59" t="s">
        <v>153</v>
      </c>
      <c r="B27" s="215" t="s">
        <v>29</v>
      </c>
      <c r="C27" s="51">
        <v>125</v>
      </c>
      <c r="D27" s="135"/>
      <c r="E27" s="51">
        <v>1</v>
      </c>
      <c r="F27" s="17"/>
      <c r="G27" s="85">
        <v>70</v>
      </c>
      <c r="H27" s="74">
        <v>620</v>
      </c>
      <c r="I27" s="17"/>
      <c r="J27" s="74">
        <v>225</v>
      </c>
      <c r="K27" s="60">
        <v>70</v>
      </c>
      <c r="L27" s="41">
        <v>125</v>
      </c>
      <c r="M27" s="74">
        <v>395</v>
      </c>
      <c r="N27" s="85">
        <v>125</v>
      </c>
      <c r="O27" s="139">
        <v>1</v>
      </c>
      <c r="P27" s="76">
        <v>70</v>
      </c>
      <c r="Q27" s="17">
        <v>70</v>
      </c>
      <c r="R27" s="51"/>
      <c r="S27" s="17"/>
      <c r="T27" s="51"/>
      <c r="U27" s="51">
        <v>1</v>
      </c>
      <c r="V27" s="87">
        <v>1</v>
      </c>
      <c r="W27" s="74">
        <v>395</v>
      </c>
      <c r="X27" s="76">
        <v>225</v>
      </c>
      <c r="Y27" s="85">
        <v>70</v>
      </c>
      <c r="Z27" s="41">
        <v>125</v>
      </c>
      <c r="AA27" s="188">
        <v>125</v>
      </c>
      <c r="AB27" s="74">
        <v>225</v>
      </c>
      <c r="AC27" s="41">
        <v>125</v>
      </c>
      <c r="AD27" s="85">
        <v>125</v>
      </c>
      <c r="AE27" s="87">
        <v>1</v>
      </c>
      <c r="AF27" s="85">
        <v>900</v>
      </c>
      <c r="AG27" s="99">
        <v>70</v>
      </c>
      <c r="AH27" s="87">
        <v>1</v>
      </c>
      <c r="AI27" s="78">
        <v>1</v>
      </c>
      <c r="AJ27" s="103">
        <v>30</v>
      </c>
      <c r="AK27" s="88">
        <v>225</v>
      </c>
      <c r="AL27" s="98">
        <v>70</v>
      </c>
      <c r="AM27" s="98">
        <v>280</v>
      </c>
      <c r="AN27" s="85">
        <v>130</v>
      </c>
      <c r="AO27" s="85">
        <v>70</v>
      </c>
      <c r="AP27" s="306">
        <v>1</v>
      </c>
      <c r="AQ27" s="87">
        <v>1</v>
      </c>
      <c r="AR27" s="85">
        <v>30</v>
      </c>
      <c r="AS27" s="85">
        <v>70</v>
      </c>
      <c r="AT27" s="85">
        <v>100</v>
      </c>
      <c r="AU27" s="116">
        <v>1</v>
      </c>
      <c r="AV27" s="85">
        <v>70</v>
      </c>
      <c r="AW27" s="87"/>
      <c r="AX27" s="85">
        <v>30</v>
      </c>
      <c r="AY27" s="87"/>
      <c r="AZ27" s="85">
        <v>70</v>
      </c>
      <c r="BA27" s="87"/>
      <c r="BB27" s="87"/>
      <c r="BC27" s="85">
        <v>30</v>
      </c>
      <c r="BD27" s="87"/>
      <c r="BE27" s="85">
        <v>30</v>
      </c>
      <c r="BF27" s="87">
        <v>1</v>
      </c>
      <c r="BG27" s="87">
        <v>1</v>
      </c>
      <c r="BH27" s="87"/>
    </row>
    <row r="28" spans="1:60" ht="16.5" thickBot="1">
      <c r="A28" s="6" t="s">
        <v>152</v>
      </c>
      <c r="B28" s="67" t="s">
        <v>27</v>
      </c>
      <c r="C28" s="226">
        <v>80</v>
      </c>
      <c r="D28" s="226">
        <v>0</v>
      </c>
      <c r="E28" s="226">
        <v>80</v>
      </c>
      <c r="F28" s="226">
        <v>250</v>
      </c>
      <c r="G28" s="227">
        <v>140</v>
      </c>
      <c r="H28" s="226">
        <v>250</v>
      </c>
      <c r="I28" s="226">
        <v>250</v>
      </c>
      <c r="J28" s="226">
        <v>700</v>
      </c>
      <c r="K28" s="226">
        <v>5</v>
      </c>
      <c r="L28" s="226">
        <v>80</v>
      </c>
      <c r="M28" s="226">
        <v>140</v>
      </c>
      <c r="N28" s="226">
        <v>450</v>
      </c>
      <c r="O28" s="229">
        <v>5</v>
      </c>
      <c r="P28" s="227">
        <v>30</v>
      </c>
      <c r="Q28" s="226">
        <v>80</v>
      </c>
      <c r="R28" s="226">
        <v>90</v>
      </c>
      <c r="S28" s="226">
        <v>5</v>
      </c>
      <c r="T28" s="226">
        <v>80</v>
      </c>
      <c r="U28" s="226">
        <v>80</v>
      </c>
      <c r="V28" s="226">
        <v>80</v>
      </c>
      <c r="W28" s="226">
        <v>5</v>
      </c>
      <c r="X28" s="227">
        <v>250</v>
      </c>
      <c r="Y28" s="227">
        <v>1000</v>
      </c>
      <c r="Z28" s="226">
        <v>140</v>
      </c>
      <c r="AA28" s="228">
        <v>0</v>
      </c>
      <c r="AB28" s="226">
        <v>5</v>
      </c>
      <c r="AC28" s="226">
        <v>80</v>
      </c>
      <c r="AD28" s="226">
        <v>140</v>
      </c>
      <c r="AE28" s="226">
        <v>5</v>
      </c>
      <c r="AF28" s="226">
        <v>5</v>
      </c>
      <c r="AG28" s="163"/>
      <c r="AH28" s="170">
        <v>1</v>
      </c>
      <c r="AI28" s="226">
        <v>110</v>
      </c>
      <c r="AJ28" s="163"/>
      <c r="AK28" s="227">
        <v>450</v>
      </c>
      <c r="AL28" s="163">
        <v>1</v>
      </c>
      <c r="AM28" s="163"/>
      <c r="AN28" s="227">
        <v>80</v>
      </c>
      <c r="AO28" s="230">
        <v>140</v>
      </c>
      <c r="AP28" s="226">
        <v>5</v>
      </c>
      <c r="AQ28" s="226">
        <v>5</v>
      </c>
      <c r="AR28" s="227">
        <v>20</v>
      </c>
      <c r="AS28" s="226">
        <v>5</v>
      </c>
      <c r="AT28" s="227"/>
      <c r="AU28" s="226">
        <v>5</v>
      </c>
      <c r="AV28" s="170">
        <v>1</v>
      </c>
      <c r="AW28" s="289">
        <v>30</v>
      </c>
      <c r="AX28" s="327">
        <v>20</v>
      </c>
      <c r="AY28" s="227"/>
      <c r="AZ28" s="227">
        <v>5</v>
      </c>
      <c r="BA28" s="227"/>
      <c r="BB28" s="227">
        <v>140</v>
      </c>
      <c r="BC28" s="227"/>
      <c r="BD28" s="170">
        <v>1</v>
      </c>
      <c r="BE28" s="227"/>
      <c r="BF28" s="227">
        <v>80</v>
      </c>
      <c r="BG28" s="227">
        <v>5</v>
      </c>
      <c r="BH28" s="227">
        <v>0</v>
      </c>
    </row>
    <row r="29" spans="1:60" ht="12.75">
      <c r="A29" s="59" t="s">
        <v>151</v>
      </c>
      <c r="B29" s="70" t="s">
        <v>150</v>
      </c>
      <c r="C29" s="51">
        <v>120</v>
      </c>
      <c r="D29" s="17"/>
      <c r="E29" s="17"/>
      <c r="F29" s="17"/>
      <c r="G29" s="18"/>
      <c r="H29" s="17"/>
      <c r="I29" s="41">
        <v>200</v>
      </c>
      <c r="J29" s="17"/>
      <c r="K29" s="17"/>
      <c r="L29" s="17"/>
      <c r="M29" s="17"/>
      <c r="N29" s="18"/>
      <c r="O29" s="149"/>
      <c r="P29" s="18"/>
      <c r="Q29" s="17"/>
      <c r="R29" s="17"/>
      <c r="S29" s="51"/>
      <c r="T29" s="51">
        <v>1</v>
      </c>
      <c r="U29" s="17"/>
      <c r="V29" s="18"/>
      <c r="W29" s="17"/>
      <c r="X29" s="18"/>
      <c r="Y29" s="18"/>
      <c r="Z29" s="17"/>
      <c r="AA29" s="185"/>
      <c r="AB29" s="17"/>
      <c r="AC29" s="17"/>
      <c r="AD29" s="85">
        <v>470</v>
      </c>
      <c r="AE29" s="18"/>
      <c r="AF29" s="18"/>
      <c r="AG29" s="17"/>
      <c r="AH29" s="85">
        <v>140</v>
      </c>
      <c r="AI29" s="85">
        <v>60</v>
      </c>
      <c r="AJ29" s="18"/>
      <c r="AK29" s="18"/>
      <c r="AL29" s="18">
        <v>1</v>
      </c>
      <c r="AM29" s="18"/>
      <c r="AN29" s="87"/>
      <c r="AO29" s="18"/>
      <c r="AP29" s="18"/>
      <c r="AQ29" s="85">
        <v>120</v>
      </c>
      <c r="AR29" s="87"/>
      <c r="AS29" s="18"/>
      <c r="AT29" s="87"/>
      <c r="AU29" s="85">
        <v>320</v>
      </c>
      <c r="AV29" s="85">
        <v>60</v>
      </c>
      <c r="AW29" s="87">
        <v>1</v>
      </c>
      <c r="AX29" s="87"/>
      <c r="AY29" s="85">
        <v>12</v>
      </c>
      <c r="AZ29" s="85">
        <v>60</v>
      </c>
      <c r="BA29" s="87"/>
      <c r="BB29" s="85">
        <v>120</v>
      </c>
      <c r="BC29" s="87"/>
      <c r="BD29" s="85">
        <v>60</v>
      </c>
      <c r="BE29" s="116">
        <v>20</v>
      </c>
      <c r="BF29" s="87"/>
      <c r="BG29" s="87"/>
      <c r="BH29" s="87"/>
    </row>
    <row r="30" spans="1:60" s="2" customFormat="1" ht="13.5" thickBot="1">
      <c r="A30" s="92"/>
      <c r="B30" s="65" t="s">
        <v>30</v>
      </c>
      <c r="C30" s="15"/>
      <c r="D30" s="15"/>
      <c r="E30" s="93"/>
      <c r="F30" s="15"/>
      <c r="G30" s="16"/>
      <c r="H30" s="15"/>
      <c r="I30" s="15"/>
      <c r="J30" s="15"/>
      <c r="K30" s="15"/>
      <c r="L30" s="15"/>
      <c r="M30" s="15"/>
      <c r="N30" s="16"/>
      <c r="O30" s="150"/>
      <c r="P30" s="86"/>
      <c r="Q30" s="15"/>
      <c r="R30" s="50"/>
      <c r="S30" s="46">
        <v>280</v>
      </c>
      <c r="T30" s="15"/>
      <c r="U30" s="50"/>
      <c r="V30" s="86"/>
      <c r="W30" s="50"/>
      <c r="X30" s="16"/>
      <c r="Y30" s="86"/>
      <c r="Z30" s="50"/>
      <c r="AA30" s="176"/>
      <c r="AB30" s="50"/>
      <c r="AC30" s="50"/>
      <c r="AD30" s="86"/>
      <c r="AE30" s="86"/>
      <c r="AF30" s="86"/>
      <c r="AG30" s="50"/>
      <c r="AH30" s="86"/>
      <c r="AI30" s="86"/>
      <c r="AJ30" s="44">
        <v>70</v>
      </c>
      <c r="AK30" s="86"/>
      <c r="AL30" s="86"/>
      <c r="AM30" s="44">
        <v>70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>
        <v>1</v>
      </c>
      <c r="AY30" s="86"/>
      <c r="AZ30" s="86"/>
      <c r="BA30" s="86"/>
      <c r="BB30" s="86"/>
      <c r="BC30" s="86"/>
      <c r="BD30" s="86"/>
      <c r="BE30" s="86"/>
      <c r="BF30" s="86"/>
      <c r="BG30" s="86">
        <v>1</v>
      </c>
      <c r="BH30" s="86"/>
    </row>
    <row r="31" spans="1:60" ht="20.25" thickBot="1">
      <c r="A31" s="25" t="s">
        <v>149</v>
      </c>
      <c r="B31" s="216" t="s">
        <v>31</v>
      </c>
      <c r="C31" s="35">
        <v>500</v>
      </c>
      <c r="D31" s="35">
        <v>0</v>
      </c>
      <c r="E31" s="31">
        <v>100</v>
      </c>
      <c r="F31" s="35">
        <v>1400</v>
      </c>
      <c r="G31" s="36">
        <v>2000</v>
      </c>
      <c r="H31" s="35">
        <v>900</v>
      </c>
      <c r="I31" s="35">
        <v>160</v>
      </c>
      <c r="J31" s="35">
        <v>280</v>
      </c>
      <c r="K31" s="35">
        <v>5</v>
      </c>
      <c r="L31" s="35">
        <v>100</v>
      </c>
      <c r="M31" s="35">
        <v>500</v>
      </c>
      <c r="N31" s="36">
        <v>280</v>
      </c>
      <c r="O31" s="151">
        <v>160</v>
      </c>
      <c r="P31" s="36">
        <v>5</v>
      </c>
      <c r="Q31" s="31">
        <v>280</v>
      </c>
      <c r="R31" s="35">
        <v>160</v>
      </c>
      <c r="S31" s="35">
        <v>160</v>
      </c>
      <c r="T31" s="36">
        <v>160</v>
      </c>
      <c r="U31" s="35">
        <v>160</v>
      </c>
      <c r="V31" s="36">
        <v>160</v>
      </c>
      <c r="W31" s="35">
        <v>100</v>
      </c>
      <c r="X31" s="36">
        <v>500</v>
      </c>
      <c r="Y31" s="36">
        <v>160</v>
      </c>
      <c r="Z31" s="35">
        <v>100</v>
      </c>
      <c r="AA31" s="187">
        <v>160</v>
      </c>
      <c r="AB31" s="210">
        <v>280</v>
      </c>
      <c r="AC31" s="35">
        <v>160</v>
      </c>
      <c r="AD31" s="36">
        <v>160</v>
      </c>
      <c r="AE31" s="36">
        <v>280</v>
      </c>
      <c r="AF31" s="36">
        <v>5</v>
      </c>
      <c r="AG31" s="35">
        <v>280</v>
      </c>
      <c r="AH31" s="36">
        <v>5</v>
      </c>
      <c r="AI31" s="36">
        <v>100</v>
      </c>
      <c r="AJ31" s="36">
        <v>100</v>
      </c>
      <c r="AK31" s="211">
        <v>100</v>
      </c>
      <c r="AL31" s="36">
        <v>100</v>
      </c>
      <c r="AM31" s="36">
        <v>5</v>
      </c>
      <c r="AN31" s="36">
        <v>0</v>
      </c>
      <c r="AO31" s="36">
        <v>5</v>
      </c>
      <c r="AP31" s="36">
        <v>100</v>
      </c>
      <c r="AQ31" s="36">
        <v>5</v>
      </c>
      <c r="AR31" s="36">
        <v>5</v>
      </c>
      <c r="AS31" s="36">
        <v>500</v>
      </c>
      <c r="AT31" s="36">
        <v>100</v>
      </c>
      <c r="AU31" s="36">
        <v>100</v>
      </c>
      <c r="AV31" s="36">
        <v>100</v>
      </c>
      <c r="AW31" s="36">
        <v>5</v>
      </c>
      <c r="AX31" s="36">
        <v>5</v>
      </c>
      <c r="AY31" s="36">
        <v>5</v>
      </c>
      <c r="AZ31" s="36">
        <v>160</v>
      </c>
      <c r="BA31" s="286">
        <v>50</v>
      </c>
      <c r="BB31" s="36">
        <v>160</v>
      </c>
      <c r="BC31" s="36">
        <v>100</v>
      </c>
      <c r="BD31" s="36">
        <v>5</v>
      </c>
      <c r="BE31" s="36">
        <v>72</v>
      </c>
      <c r="BF31" s="36">
        <v>5</v>
      </c>
      <c r="BG31" s="36">
        <v>5</v>
      </c>
      <c r="BH31" s="36">
        <v>5</v>
      </c>
    </row>
    <row r="32" spans="1:60" ht="12.75">
      <c r="A32" s="63" t="s">
        <v>148</v>
      </c>
      <c r="B32" s="64" t="s">
        <v>32</v>
      </c>
      <c r="C32" s="17"/>
      <c r="D32" s="17"/>
      <c r="E32" s="51"/>
      <c r="F32" s="17"/>
      <c r="G32" s="18"/>
      <c r="H32" s="17"/>
      <c r="I32" s="41">
        <v>280</v>
      </c>
      <c r="J32" s="17"/>
      <c r="K32" s="17"/>
      <c r="L32" s="17"/>
      <c r="M32" s="17"/>
      <c r="N32" s="18"/>
      <c r="O32" s="149"/>
      <c r="P32" s="87"/>
      <c r="Q32" s="17"/>
      <c r="R32" s="41">
        <v>80</v>
      </c>
      <c r="S32" s="41">
        <v>200</v>
      </c>
      <c r="T32" s="18"/>
      <c r="U32" s="51"/>
      <c r="V32" s="87"/>
      <c r="W32" s="51"/>
      <c r="X32" s="18"/>
      <c r="Y32" s="85">
        <v>130</v>
      </c>
      <c r="Z32" s="51">
        <v>1</v>
      </c>
      <c r="AA32" s="301">
        <v>70</v>
      </c>
      <c r="AB32" s="51"/>
      <c r="AC32" s="51"/>
      <c r="AD32" s="87"/>
      <c r="AE32" s="87"/>
      <c r="AF32" s="87"/>
      <c r="AG32" s="51">
        <v>15</v>
      </c>
      <c r="AH32" s="87"/>
      <c r="AI32" s="117">
        <v>150</v>
      </c>
      <c r="AJ32" s="123">
        <v>1</v>
      </c>
      <c r="AK32" s="87"/>
      <c r="AL32" s="87"/>
      <c r="AM32" s="87"/>
      <c r="AN32" s="87"/>
      <c r="AO32" s="87"/>
      <c r="AP32" s="87"/>
      <c r="AQ32" s="85">
        <v>70</v>
      </c>
      <c r="AR32" s="87">
        <v>15</v>
      </c>
      <c r="AS32" s="87">
        <v>1</v>
      </c>
      <c r="AT32" s="85">
        <v>15</v>
      </c>
      <c r="AU32" s="87"/>
      <c r="AV32" s="87"/>
      <c r="AW32" s="87"/>
      <c r="AX32" s="87">
        <v>15</v>
      </c>
      <c r="AY32" s="85">
        <v>30</v>
      </c>
      <c r="AZ32" s="87"/>
      <c r="BA32" s="123">
        <v>1</v>
      </c>
      <c r="BB32" s="87"/>
      <c r="BC32" s="87"/>
      <c r="BD32" s="87"/>
      <c r="BE32" s="87"/>
      <c r="BF32" s="87"/>
      <c r="BG32" s="87"/>
      <c r="BH32" s="87"/>
    </row>
    <row r="33" spans="1:60" ht="13.5" thickBot="1">
      <c r="A33" s="63"/>
      <c r="B33" s="65" t="s">
        <v>40</v>
      </c>
      <c r="C33" s="15"/>
      <c r="D33" s="15"/>
      <c r="E33" s="50"/>
      <c r="F33" s="15"/>
      <c r="G33" s="16"/>
      <c r="H33" s="15"/>
      <c r="I33" s="93"/>
      <c r="J33" s="15"/>
      <c r="K33" s="15"/>
      <c r="L33" s="82"/>
      <c r="M33" s="15"/>
      <c r="N33" s="80"/>
      <c r="O33" s="150"/>
      <c r="P33" s="220"/>
      <c r="Q33" s="15"/>
      <c r="R33" s="50"/>
      <c r="S33" s="93"/>
      <c r="T33" s="80"/>
      <c r="U33" s="93"/>
      <c r="V33" s="86"/>
      <c r="W33" s="93"/>
      <c r="X33" s="80"/>
      <c r="Y33" s="220"/>
      <c r="Z33" s="50"/>
      <c r="AA33" s="223"/>
      <c r="AB33" s="93"/>
      <c r="AC33" s="50"/>
      <c r="AD33" s="86"/>
      <c r="AE33" s="86"/>
      <c r="AF33" s="86"/>
      <c r="AG33" s="93"/>
      <c r="AH33" s="220"/>
      <c r="AI33" s="222"/>
      <c r="AJ33" s="222"/>
      <c r="AK33" s="86"/>
      <c r="AL33" s="220"/>
      <c r="AM33" s="220"/>
      <c r="AN33" s="220"/>
      <c r="AO33" s="220"/>
      <c r="AP33" s="220"/>
      <c r="AQ33" s="220"/>
      <c r="AR33" s="220"/>
      <c r="AS33" s="220"/>
      <c r="AT33" s="220"/>
      <c r="AU33" s="86"/>
      <c r="AV33" s="220"/>
      <c r="AW33" s="220"/>
      <c r="AX33" s="220"/>
      <c r="AY33" s="220"/>
      <c r="AZ33" s="220"/>
      <c r="BA33" s="304">
        <v>70</v>
      </c>
      <c r="BB33" s="220"/>
      <c r="BC33" s="220"/>
      <c r="BD33" s="304">
        <v>80</v>
      </c>
      <c r="BE33" s="220"/>
      <c r="BF33" s="220"/>
      <c r="BG33" s="220"/>
      <c r="BH33" s="220"/>
    </row>
    <row r="34" spans="1:60" ht="12.75">
      <c r="A34" s="24" t="s">
        <v>147</v>
      </c>
      <c r="B34" s="66" t="s">
        <v>33</v>
      </c>
      <c r="C34" s="52">
        <v>1</v>
      </c>
      <c r="D34" s="39">
        <v>120</v>
      </c>
      <c r="E34" s="58">
        <v>1</v>
      </c>
      <c r="F34" s="39">
        <v>200</v>
      </c>
      <c r="G34" s="83">
        <v>1</v>
      </c>
      <c r="H34" s="11"/>
      <c r="I34" s="52">
        <v>1</v>
      </c>
      <c r="J34" s="11"/>
      <c r="K34" s="39">
        <v>320</v>
      </c>
      <c r="L34" s="58">
        <v>1</v>
      </c>
      <c r="M34" s="11"/>
      <c r="N34" s="13">
        <v>1</v>
      </c>
      <c r="O34" s="141">
        <v>120</v>
      </c>
      <c r="P34" s="83"/>
      <c r="Q34" s="11">
        <v>1</v>
      </c>
      <c r="R34" s="52"/>
      <c r="S34" s="11"/>
      <c r="T34" s="39">
        <v>200</v>
      </c>
      <c r="U34" s="52">
        <v>1</v>
      </c>
      <c r="V34" s="83">
        <v>1</v>
      </c>
      <c r="W34" s="52"/>
      <c r="X34" s="43">
        <v>60</v>
      </c>
      <c r="Y34" s="43">
        <v>60</v>
      </c>
      <c r="Z34" s="52"/>
      <c r="AA34" s="179">
        <v>1</v>
      </c>
      <c r="AB34" s="52">
        <v>30</v>
      </c>
      <c r="AC34" s="52"/>
      <c r="AD34" s="83"/>
      <c r="AE34" s="62">
        <v>60</v>
      </c>
      <c r="AF34" s="43">
        <v>120</v>
      </c>
      <c r="AG34" s="52">
        <v>12</v>
      </c>
      <c r="AH34" s="62">
        <v>8</v>
      </c>
      <c r="AI34" s="83"/>
      <c r="AJ34" s="83"/>
      <c r="AK34" s="43">
        <v>60</v>
      </c>
      <c r="AL34" s="83"/>
      <c r="AM34" s="83"/>
      <c r="AN34" s="83"/>
      <c r="AO34" s="83"/>
      <c r="AP34" s="43">
        <v>60</v>
      </c>
      <c r="AQ34" s="83"/>
      <c r="AR34" s="43">
        <v>490</v>
      </c>
      <c r="AS34" s="83"/>
      <c r="AT34" s="83"/>
      <c r="AU34" s="43">
        <v>60</v>
      </c>
      <c r="AV34" s="83"/>
      <c r="AW34" s="83"/>
      <c r="AX34" s="83">
        <v>1</v>
      </c>
      <c r="AY34" s="62">
        <v>8</v>
      </c>
      <c r="AZ34" s="83"/>
      <c r="BA34" s="83"/>
      <c r="BB34" s="83"/>
      <c r="BC34" s="83"/>
      <c r="BD34" s="83"/>
      <c r="BE34" s="83">
        <v>12</v>
      </c>
      <c r="BF34" s="83">
        <v>1</v>
      </c>
      <c r="BG34" s="83"/>
      <c r="BH34" s="83"/>
    </row>
    <row r="35" spans="1:60" s="2" customFormat="1" ht="13.5" thickBot="1">
      <c r="A35" s="25"/>
      <c r="B35" s="89" t="s">
        <v>34</v>
      </c>
      <c r="C35" s="7"/>
      <c r="D35" s="7"/>
      <c r="E35" s="93"/>
      <c r="F35" s="7"/>
      <c r="G35" s="84"/>
      <c r="H35" s="7"/>
      <c r="I35" s="7"/>
      <c r="J35" s="7"/>
      <c r="K35" s="7"/>
      <c r="L35" s="7"/>
      <c r="M35" s="15"/>
      <c r="N35" s="84"/>
      <c r="O35" s="153"/>
      <c r="P35" s="84">
        <v>1</v>
      </c>
      <c r="Q35" s="7"/>
      <c r="R35" s="47"/>
      <c r="S35" s="7"/>
      <c r="T35" s="47"/>
      <c r="U35" s="47"/>
      <c r="V35" s="84"/>
      <c r="W35" s="174">
        <v>30</v>
      </c>
      <c r="X35" s="84"/>
      <c r="Y35" s="84"/>
      <c r="Z35" s="42">
        <v>200</v>
      </c>
      <c r="AA35" s="186"/>
      <c r="AB35" s="47"/>
      <c r="AC35" s="42">
        <v>70</v>
      </c>
      <c r="AD35" s="45">
        <v>130</v>
      </c>
      <c r="AE35" s="84"/>
      <c r="AF35" s="84"/>
      <c r="AG35" s="47"/>
      <c r="AH35" s="84"/>
      <c r="AI35" s="84"/>
      <c r="AJ35" s="84"/>
      <c r="AK35" s="84"/>
      <c r="AL35" s="45">
        <v>30</v>
      </c>
      <c r="AM35" s="84"/>
      <c r="AN35" s="84"/>
      <c r="AO35" s="84"/>
      <c r="AP35" s="84"/>
      <c r="AQ35" s="84">
        <v>1</v>
      </c>
      <c r="AR35" s="84"/>
      <c r="AS35" s="45">
        <v>70</v>
      </c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>
        <v>1</v>
      </c>
      <c r="BE35" s="84"/>
      <c r="BF35" s="84"/>
      <c r="BG35" s="84">
        <v>1</v>
      </c>
      <c r="BH35" s="84"/>
    </row>
    <row r="36" spans="1:60" ht="20.25" thickBot="1">
      <c r="A36" s="27" t="s">
        <v>146</v>
      </c>
      <c r="B36" s="217" t="s">
        <v>35</v>
      </c>
      <c r="C36" s="31">
        <v>280</v>
      </c>
      <c r="D36" s="31">
        <v>500</v>
      </c>
      <c r="E36" s="31">
        <v>1400</v>
      </c>
      <c r="F36" s="31">
        <v>5</v>
      </c>
      <c r="G36" s="32">
        <v>5</v>
      </c>
      <c r="H36" s="31">
        <v>280</v>
      </c>
      <c r="I36" s="31">
        <v>500</v>
      </c>
      <c r="J36" s="31">
        <v>500</v>
      </c>
      <c r="K36" s="31">
        <v>160</v>
      </c>
      <c r="L36" s="31">
        <v>280</v>
      </c>
      <c r="M36" s="31">
        <v>2000</v>
      </c>
      <c r="N36" s="32">
        <v>100</v>
      </c>
      <c r="O36" s="142">
        <v>100</v>
      </c>
      <c r="P36" s="32">
        <v>900</v>
      </c>
      <c r="Q36" s="31">
        <v>160</v>
      </c>
      <c r="R36" s="31">
        <v>560</v>
      </c>
      <c r="S36" s="31">
        <v>280</v>
      </c>
      <c r="T36" s="31">
        <v>280</v>
      </c>
      <c r="U36" s="31">
        <v>160</v>
      </c>
      <c r="V36" s="32">
        <v>160</v>
      </c>
      <c r="W36" s="31">
        <v>5</v>
      </c>
      <c r="X36" s="32">
        <v>160</v>
      </c>
      <c r="Y36" s="32">
        <v>100</v>
      </c>
      <c r="Z36" s="31">
        <v>5</v>
      </c>
      <c r="AA36" s="178">
        <v>160</v>
      </c>
      <c r="AB36" s="31">
        <v>160</v>
      </c>
      <c r="AC36" s="31">
        <v>160</v>
      </c>
      <c r="AD36" s="32">
        <v>160</v>
      </c>
      <c r="AE36" s="32">
        <v>100</v>
      </c>
      <c r="AF36" s="32">
        <v>0</v>
      </c>
      <c r="AG36" s="31">
        <v>280</v>
      </c>
      <c r="AH36" s="32">
        <v>900</v>
      </c>
      <c r="AI36" s="32">
        <v>280</v>
      </c>
      <c r="AJ36" s="32">
        <v>5</v>
      </c>
      <c r="AK36" s="32">
        <v>5</v>
      </c>
      <c r="AL36" s="32">
        <v>100</v>
      </c>
      <c r="AM36" s="32">
        <v>5</v>
      </c>
      <c r="AN36" s="32">
        <v>0</v>
      </c>
      <c r="AO36" s="32">
        <v>5</v>
      </c>
      <c r="AP36" s="32">
        <v>5</v>
      </c>
      <c r="AQ36" s="32">
        <v>160</v>
      </c>
      <c r="AR36" s="32">
        <v>100</v>
      </c>
      <c r="AS36" s="32">
        <v>100</v>
      </c>
      <c r="AT36" s="32">
        <v>60</v>
      </c>
      <c r="AU36" s="32">
        <v>100</v>
      </c>
      <c r="AV36" s="32">
        <v>5</v>
      </c>
      <c r="AW36" s="32">
        <v>5</v>
      </c>
      <c r="AX36" s="32">
        <v>100</v>
      </c>
      <c r="AY36" s="32">
        <v>100</v>
      </c>
      <c r="AZ36" s="32">
        <v>5</v>
      </c>
      <c r="BA36" s="287">
        <v>70</v>
      </c>
      <c r="BB36" s="32">
        <v>160</v>
      </c>
      <c r="BC36" s="32">
        <v>5</v>
      </c>
      <c r="BD36" s="32">
        <v>160</v>
      </c>
      <c r="BE36" s="32">
        <v>100</v>
      </c>
      <c r="BF36" s="32">
        <v>100</v>
      </c>
      <c r="BG36" s="32">
        <v>5</v>
      </c>
      <c r="BH36" s="32">
        <v>0</v>
      </c>
    </row>
    <row r="37" spans="1:60" ht="12.75">
      <c r="A37" s="26" t="s">
        <v>145</v>
      </c>
      <c r="B37" s="69" t="s">
        <v>36</v>
      </c>
      <c r="C37" s="52"/>
      <c r="D37" s="11"/>
      <c r="E37" s="17"/>
      <c r="F37" s="11"/>
      <c r="G37" s="13"/>
      <c r="H37" s="11"/>
      <c r="I37" s="11"/>
      <c r="J37" s="52"/>
      <c r="K37" s="52"/>
      <c r="L37" s="11"/>
      <c r="M37" s="52"/>
      <c r="N37" s="13"/>
      <c r="O37" s="143"/>
      <c r="P37" s="13"/>
      <c r="Q37" s="11"/>
      <c r="R37" s="11"/>
      <c r="S37" s="11"/>
      <c r="T37" s="11"/>
      <c r="U37" s="11"/>
      <c r="V37" s="62">
        <v>30</v>
      </c>
      <c r="W37" s="11"/>
      <c r="X37" s="13"/>
      <c r="Y37" s="13"/>
      <c r="Z37" s="17"/>
      <c r="AA37" s="177"/>
      <c r="AB37" s="11"/>
      <c r="AC37" s="17"/>
      <c r="AD37" s="43">
        <v>130</v>
      </c>
      <c r="AE37" s="13"/>
      <c r="AF37" s="13"/>
      <c r="AG37" s="11"/>
      <c r="AH37" s="13"/>
      <c r="AI37" s="13"/>
      <c r="AJ37" s="164">
        <v>140</v>
      </c>
      <c r="AK37" s="13"/>
      <c r="AL37" s="62">
        <v>30</v>
      </c>
      <c r="AM37" s="43">
        <v>70</v>
      </c>
      <c r="AN37" s="62">
        <v>30</v>
      </c>
      <c r="AO37" s="43">
        <v>200</v>
      </c>
      <c r="AP37" s="43">
        <v>280</v>
      </c>
      <c r="AQ37" s="13"/>
      <c r="AR37" s="13"/>
      <c r="AS37" s="13"/>
      <c r="AT37" s="13"/>
      <c r="AU37" s="13"/>
      <c r="AV37" s="62">
        <v>30</v>
      </c>
      <c r="AW37" s="13">
        <v>1</v>
      </c>
      <c r="AX37" s="13"/>
      <c r="AY37" s="43">
        <v>30</v>
      </c>
      <c r="AZ37" s="43">
        <v>70</v>
      </c>
      <c r="BA37" s="83"/>
      <c r="BB37" s="13"/>
      <c r="BC37" s="13"/>
      <c r="BD37" s="13"/>
      <c r="BE37" s="13"/>
      <c r="BF37" s="13"/>
      <c r="BG37" s="13"/>
      <c r="BH37" s="13"/>
    </row>
    <row r="38" spans="1:60" ht="13.5" thickBot="1">
      <c r="A38" s="20"/>
      <c r="B38" s="61" t="s">
        <v>37</v>
      </c>
      <c r="C38" s="47"/>
      <c r="D38" s="7"/>
      <c r="E38" s="82"/>
      <c r="F38" s="7"/>
      <c r="G38" s="8"/>
      <c r="H38" s="7"/>
      <c r="I38" s="7"/>
      <c r="J38" s="47"/>
      <c r="K38" s="47"/>
      <c r="L38" s="7"/>
      <c r="M38" s="47"/>
      <c r="N38" s="8"/>
      <c r="O38" s="145"/>
      <c r="P38" s="84"/>
      <c r="Q38" s="42">
        <v>130</v>
      </c>
      <c r="R38" s="47">
        <v>1</v>
      </c>
      <c r="S38" s="7"/>
      <c r="T38" s="7"/>
      <c r="U38" s="47"/>
      <c r="V38" s="84"/>
      <c r="W38" s="47"/>
      <c r="X38" s="8"/>
      <c r="Y38" s="45">
        <v>280</v>
      </c>
      <c r="Z38" s="47"/>
      <c r="AA38" s="181"/>
      <c r="AB38" s="47"/>
      <c r="AC38" s="50"/>
      <c r="AD38" s="84"/>
      <c r="AE38" s="84"/>
      <c r="AF38" s="84"/>
      <c r="AG38" s="47"/>
      <c r="AH38" s="84"/>
      <c r="AI38" s="84"/>
      <c r="AJ38" s="84"/>
      <c r="AK38" s="45">
        <v>130</v>
      </c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326">
        <v>1</v>
      </c>
      <c r="BB38" s="84"/>
      <c r="BC38" s="84"/>
      <c r="BD38" s="45">
        <v>70</v>
      </c>
      <c r="BE38" s="84"/>
      <c r="BF38" s="84"/>
      <c r="BG38" s="84"/>
      <c r="BH38" s="84"/>
    </row>
    <row r="39" spans="1:60" ht="12.75">
      <c r="A39" t="s">
        <v>144</v>
      </c>
      <c r="B39" s="64" t="s">
        <v>38</v>
      </c>
      <c r="C39" s="51"/>
      <c r="D39" s="17"/>
      <c r="E39" s="51"/>
      <c r="F39" s="17"/>
      <c r="G39" s="18"/>
      <c r="H39" s="17"/>
      <c r="I39" s="17"/>
      <c r="J39" s="51"/>
      <c r="K39" s="51"/>
      <c r="L39" s="17"/>
      <c r="M39" s="51"/>
      <c r="N39" s="18"/>
      <c r="O39" s="139"/>
      <c r="P39" s="87"/>
      <c r="Q39" s="41">
        <v>200</v>
      </c>
      <c r="R39" s="41">
        <v>280</v>
      </c>
      <c r="S39" s="17"/>
      <c r="T39" s="17"/>
      <c r="U39" s="51"/>
      <c r="V39" s="87"/>
      <c r="W39" s="51"/>
      <c r="X39" s="18"/>
      <c r="Y39" s="85">
        <v>70</v>
      </c>
      <c r="Z39" s="51"/>
      <c r="AA39" s="185"/>
      <c r="AB39" s="51"/>
      <c r="AC39" s="51"/>
      <c r="AD39" s="87"/>
      <c r="AE39" s="87"/>
      <c r="AF39" s="87"/>
      <c r="AG39" s="51"/>
      <c r="AH39" s="85">
        <v>30</v>
      </c>
      <c r="AI39" s="87"/>
      <c r="AJ39" s="85">
        <v>130</v>
      </c>
      <c r="AK39" s="87"/>
      <c r="AL39" s="87"/>
      <c r="AM39" s="87"/>
      <c r="AN39" s="87"/>
      <c r="AO39" s="87"/>
      <c r="AP39" s="87"/>
      <c r="AQ39" s="85">
        <v>70</v>
      </c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</row>
    <row r="40" spans="2:60" ht="13.5" thickBot="1">
      <c r="B40" s="65" t="s">
        <v>39</v>
      </c>
      <c r="C40" s="50"/>
      <c r="D40" s="15"/>
      <c r="E40" s="93"/>
      <c r="F40" s="15"/>
      <c r="G40" s="95"/>
      <c r="H40" s="15"/>
      <c r="I40" s="15"/>
      <c r="J40" s="50"/>
      <c r="K40" s="50"/>
      <c r="L40" s="15"/>
      <c r="M40" s="50"/>
      <c r="N40" s="86"/>
      <c r="O40" s="140"/>
      <c r="P40" s="86"/>
      <c r="Q40" s="15"/>
      <c r="R40" s="50"/>
      <c r="S40" s="15"/>
      <c r="T40" s="15"/>
      <c r="U40" s="50"/>
      <c r="V40" s="86"/>
      <c r="W40" s="50"/>
      <c r="X40" s="86"/>
      <c r="Y40" s="86"/>
      <c r="Z40" s="50"/>
      <c r="AA40" s="176"/>
      <c r="AB40" s="50"/>
      <c r="AC40" s="50"/>
      <c r="AD40" s="86">
        <v>30</v>
      </c>
      <c r="AE40" s="86"/>
      <c r="AF40" s="86"/>
      <c r="AG40" s="50"/>
      <c r="AH40" s="86"/>
      <c r="AI40" s="86"/>
      <c r="AJ40" s="86"/>
      <c r="AK40" s="44">
        <v>30</v>
      </c>
      <c r="AL40" s="86"/>
      <c r="AM40" s="86">
        <v>1</v>
      </c>
      <c r="AN40" s="86"/>
      <c r="AO40" s="44">
        <v>130</v>
      </c>
      <c r="AP40" s="44">
        <v>280</v>
      </c>
      <c r="AQ40" s="86"/>
      <c r="AR40" s="86"/>
      <c r="AS40" s="86"/>
      <c r="AT40" s="86"/>
      <c r="AU40" s="86"/>
      <c r="AV40" s="86">
        <v>1</v>
      </c>
      <c r="AW40" s="44">
        <v>30</v>
      </c>
      <c r="AX40" s="86"/>
      <c r="AY40" s="86">
        <v>1</v>
      </c>
      <c r="AZ40" s="44">
        <v>70</v>
      </c>
      <c r="BA40" s="86"/>
      <c r="BB40" s="86"/>
      <c r="BC40" s="86"/>
      <c r="BD40" s="44">
        <v>200</v>
      </c>
      <c r="BE40" s="86"/>
      <c r="BF40" s="86"/>
      <c r="BG40" s="86"/>
      <c r="BH40" s="86"/>
    </row>
    <row r="41" spans="1:60" ht="13.5" thickBot="1">
      <c r="A41" s="6" t="s">
        <v>143</v>
      </c>
      <c r="B41" s="69" t="s">
        <v>142</v>
      </c>
      <c r="C41" s="52"/>
      <c r="D41" s="11"/>
      <c r="E41" s="17"/>
      <c r="F41" s="11"/>
      <c r="G41" s="13"/>
      <c r="H41" s="39">
        <v>30</v>
      </c>
      <c r="I41" s="11"/>
      <c r="J41" s="52"/>
      <c r="K41" s="52"/>
      <c r="L41" s="11"/>
      <c r="M41" s="52"/>
      <c r="N41" s="13"/>
      <c r="O41" s="143"/>
      <c r="P41" s="83">
        <v>1</v>
      </c>
      <c r="Q41" s="11"/>
      <c r="R41" s="52"/>
      <c r="S41" s="11"/>
      <c r="T41" s="11"/>
      <c r="U41" s="39">
        <v>70</v>
      </c>
      <c r="V41" s="83"/>
      <c r="W41" s="52"/>
      <c r="X41" s="13"/>
      <c r="Y41" s="13"/>
      <c r="Z41" s="51">
        <v>30</v>
      </c>
      <c r="AA41" s="177"/>
      <c r="AB41" s="52"/>
      <c r="AC41" s="52">
        <v>1</v>
      </c>
      <c r="AD41" s="83"/>
      <c r="AE41" s="83"/>
      <c r="AF41" s="83"/>
      <c r="AG41" s="52"/>
      <c r="AH41" s="83"/>
      <c r="AI41" s="87">
        <v>1</v>
      </c>
      <c r="AJ41" s="41">
        <v>280</v>
      </c>
      <c r="AK41" s="83"/>
      <c r="AL41" s="83"/>
      <c r="AM41" s="41">
        <v>70</v>
      </c>
      <c r="AN41" s="83"/>
      <c r="AO41" s="83"/>
      <c r="AP41" s="83"/>
      <c r="AQ41" s="83">
        <v>30</v>
      </c>
      <c r="AR41" s="83">
        <v>1</v>
      </c>
      <c r="AS41" s="83"/>
      <c r="AT41" s="83"/>
      <c r="AU41" s="83"/>
      <c r="AV41" s="43">
        <v>200</v>
      </c>
      <c r="AW41" s="83">
        <v>1</v>
      </c>
      <c r="AX41" s="83"/>
      <c r="AY41" s="43">
        <v>280</v>
      </c>
      <c r="AZ41" s="43">
        <v>130</v>
      </c>
      <c r="BA41" s="43">
        <v>10</v>
      </c>
      <c r="BB41" s="83"/>
      <c r="BC41" s="83"/>
      <c r="BD41" s="83">
        <v>1</v>
      </c>
      <c r="BE41" s="83">
        <v>1</v>
      </c>
      <c r="BF41" s="43">
        <v>70</v>
      </c>
      <c r="BG41" s="83"/>
      <c r="BH41" s="83"/>
    </row>
    <row r="42" spans="1:60" ht="12.75">
      <c r="A42" t="s">
        <v>140</v>
      </c>
      <c r="B42" s="70" t="s">
        <v>159</v>
      </c>
      <c r="C42" s="51"/>
      <c r="D42" s="17"/>
      <c r="E42" s="51"/>
      <c r="F42" s="41">
        <v>200</v>
      </c>
      <c r="G42" s="18"/>
      <c r="H42" s="51"/>
      <c r="I42" s="17"/>
      <c r="J42" s="39"/>
      <c r="K42" s="41">
        <v>470</v>
      </c>
      <c r="L42" s="41">
        <v>200</v>
      </c>
      <c r="M42" s="325"/>
      <c r="N42" s="85">
        <v>60</v>
      </c>
      <c r="O42" s="139"/>
      <c r="P42" s="87"/>
      <c r="Q42" s="17"/>
      <c r="R42" s="51"/>
      <c r="S42" s="41">
        <v>320</v>
      </c>
      <c r="T42" s="60">
        <v>120</v>
      </c>
      <c r="U42" s="17"/>
      <c r="V42" s="87">
        <v>1</v>
      </c>
      <c r="W42" s="41">
        <v>60</v>
      </c>
      <c r="X42" s="87"/>
      <c r="Y42" s="18"/>
      <c r="Z42" s="51"/>
      <c r="AA42" s="188">
        <v>120</v>
      </c>
      <c r="AB42" s="41">
        <v>120</v>
      </c>
      <c r="AC42" s="51">
        <v>60</v>
      </c>
      <c r="AD42" s="87"/>
      <c r="AE42" s="87">
        <v>1</v>
      </c>
      <c r="AF42" s="87"/>
      <c r="AG42" s="51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116">
        <v>8</v>
      </c>
      <c r="AU42" s="85">
        <v>1</v>
      </c>
      <c r="AV42" s="87"/>
      <c r="AW42" s="87"/>
      <c r="AX42" s="87">
        <v>1</v>
      </c>
      <c r="AY42" s="87"/>
      <c r="AZ42" s="87"/>
      <c r="BA42" s="87"/>
      <c r="BB42" s="87"/>
      <c r="BC42" s="85">
        <v>60</v>
      </c>
      <c r="BD42" s="87"/>
      <c r="BE42" s="87"/>
      <c r="BF42" s="87"/>
      <c r="BG42" s="87"/>
      <c r="BH42" s="87"/>
    </row>
    <row r="43" spans="2:60" ht="13.5" thickBot="1">
      <c r="B43" s="65" t="s">
        <v>141</v>
      </c>
      <c r="C43" s="50"/>
      <c r="D43" s="15"/>
      <c r="E43" s="82"/>
      <c r="F43" s="15"/>
      <c r="G43" s="44">
        <v>30</v>
      </c>
      <c r="H43" s="15"/>
      <c r="I43" s="15"/>
      <c r="J43" s="50"/>
      <c r="K43" s="50"/>
      <c r="L43" s="15"/>
      <c r="M43" s="50"/>
      <c r="N43" s="16"/>
      <c r="O43" s="140"/>
      <c r="P43" s="86">
        <v>1</v>
      </c>
      <c r="Q43" s="15"/>
      <c r="R43" s="50"/>
      <c r="S43" s="15"/>
      <c r="T43" s="15"/>
      <c r="U43" s="46">
        <v>280</v>
      </c>
      <c r="V43" s="86"/>
      <c r="W43" s="50"/>
      <c r="X43" s="16"/>
      <c r="Y43" s="16"/>
      <c r="Z43" s="46">
        <v>130</v>
      </c>
      <c r="AA43" s="176"/>
      <c r="AB43" s="50"/>
      <c r="AC43" s="50"/>
      <c r="AD43" s="86"/>
      <c r="AE43" s="86"/>
      <c r="AF43" s="86"/>
      <c r="AG43" s="46">
        <v>130</v>
      </c>
      <c r="AH43" s="44">
        <v>30</v>
      </c>
      <c r="AI43" s="86">
        <v>1</v>
      </c>
      <c r="AJ43" s="86"/>
      <c r="AK43" s="86"/>
      <c r="AL43" s="86"/>
      <c r="AM43" s="44">
        <v>30</v>
      </c>
      <c r="AN43" s="86"/>
      <c r="AO43" s="86">
        <v>1</v>
      </c>
      <c r="AP43" s="86"/>
      <c r="AQ43" s="86"/>
      <c r="AR43" s="44">
        <v>46</v>
      </c>
      <c r="AS43" s="86">
        <v>1</v>
      </c>
      <c r="AT43" s="86"/>
      <c r="AU43" s="86"/>
      <c r="AV43" s="86"/>
      <c r="AW43" s="86"/>
      <c r="AX43" s="86"/>
      <c r="AY43" s="44">
        <v>146</v>
      </c>
      <c r="AZ43" s="86"/>
      <c r="BA43" s="323">
        <v>50</v>
      </c>
      <c r="BB43" s="86"/>
      <c r="BC43" s="86"/>
      <c r="BD43" s="86"/>
      <c r="BE43" s="86">
        <v>16</v>
      </c>
      <c r="BF43" s="44">
        <v>70</v>
      </c>
      <c r="BG43" s="44">
        <v>200</v>
      </c>
      <c r="BH43" s="86"/>
    </row>
    <row r="44" spans="1:60" ht="13.5" thickBot="1">
      <c r="A44" s="22" t="s">
        <v>139</v>
      </c>
      <c r="B44" s="66" t="s">
        <v>160</v>
      </c>
      <c r="C44" s="41">
        <v>280</v>
      </c>
      <c r="D44" s="11"/>
      <c r="E44" s="41">
        <v>60</v>
      </c>
      <c r="F44" s="58">
        <v>120</v>
      </c>
      <c r="G44" s="13"/>
      <c r="H44" s="52">
        <v>1</v>
      </c>
      <c r="I44" s="41">
        <v>130</v>
      </c>
      <c r="J44" s="136"/>
      <c r="K44" s="52"/>
      <c r="L44" s="39">
        <v>320</v>
      </c>
      <c r="M44" s="136"/>
      <c r="N44" s="43">
        <v>120</v>
      </c>
      <c r="O44" s="141">
        <v>470</v>
      </c>
      <c r="P44" s="87">
        <v>1</v>
      </c>
      <c r="Q44" s="39">
        <v>200</v>
      </c>
      <c r="R44" s="52"/>
      <c r="S44" s="96"/>
      <c r="T44" s="52">
        <v>1</v>
      </c>
      <c r="U44" s="52"/>
      <c r="V44" s="43">
        <v>120</v>
      </c>
      <c r="W44" s="93">
        <v>1</v>
      </c>
      <c r="X44" s="83">
        <v>1</v>
      </c>
      <c r="Y44" s="83">
        <v>1</v>
      </c>
      <c r="Z44" s="52"/>
      <c r="AA44" s="179">
        <v>1</v>
      </c>
      <c r="AB44" s="39">
        <v>60</v>
      </c>
      <c r="AC44" s="52">
        <v>1</v>
      </c>
      <c r="AD44" s="83"/>
      <c r="AE44" s="43">
        <v>200</v>
      </c>
      <c r="AF44" s="83"/>
      <c r="AG44" s="52"/>
      <c r="AH44" s="87">
        <v>1</v>
      </c>
      <c r="AI44" s="85">
        <v>200</v>
      </c>
      <c r="AJ44" s="85">
        <v>70</v>
      </c>
      <c r="AK44" s="83"/>
      <c r="AL44" s="87"/>
      <c r="AM44" s="83"/>
      <c r="AN44" s="87"/>
      <c r="AO44" s="83"/>
      <c r="AP44" s="87"/>
      <c r="AQ44" s="87">
        <v>60</v>
      </c>
      <c r="AR44" s="87"/>
      <c r="AS44" s="85">
        <v>60</v>
      </c>
      <c r="AT44" s="85">
        <v>8</v>
      </c>
      <c r="AU44" s="43">
        <v>60</v>
      </c>
      <c r="AV44" s="87"/>
      <c r="AW44" s="85">
        <v>30</v>
      </c>
      <c r="AX44" s="87">
        <v>1</v>
      </c>
      <c r="AY44" s="87"/>
      <c r="AZ44" s="85">
        <v>70</v>
      </c>
      <c r="BA44" s="87"/>
      <c r="BB44" s="116">
        <v>1</v>
      </c>
      <c r="BC44" s="116">
        <v>1</v>
      </c>
      <c r="BD44" s="87"/>
      <c r="BE44" s="87"/>
      <c r="BF44" s="87"/>
      <c r="BG44" s="87"/>
      <c r="BH44" s="87"/>
    </row>
    <row r="45" spans="1:60" ht="16.5" thickBot="1">
      <c r="A45" s="28" t="s">
        <v>136</v>
      </c>
      <c r="B45" s="71" t="s">
        <v>138</v>
      </c>
      <c r="C45" s="195">
        <v>125</v>
      </c>
      <c r="D45" s="75">
        <v>900</v>
      </c>
      <c r="E45" s="40">
        <v>125</v>
      </c>
      <c r="F45" s="10"/>
      <c r="G45" s="173">
        <v>1</v>
      </c>
      <c r="H45" s="40">
        <v>125</v>
      </c>
      <c r="I45" s="75">
        <v>125</v>
      </c>
      <c r="J45" s="258"/>
      <c r="K45" s="54">
        <v>1</v>
      </c>
      <c r="L45" s="40">
        <v>125</v>
      </c>
      <c r="M45" s="258"/>
      <c r="N45" s="132">
        <v>125</v>
      </c>
      <c r="O45" s="269">
        <v>1</v>
      </c>
      <c r="P45" s="94"/>
      <c r="Q45" s="75">
        <v>225</v>
      </c>
      <c r="R45" s="54">
        <v>1</v>
      </c>
      <c r="S45" s="75">
        <v>620</v>
      </c>
      <c r="T45" s="75">
        <v>225</v>
      </c>
      <c r="U45" s="75">
        <v>395</v>
      </c>
      <c r="V45" s="88">
        <v>70</v>
      </c>
      <c r="W45" s="75">
        <v>395</v>
      </c>
      <c r="X45" s="173">
        <v>1</v>
      </c>
      <c r="Y45" s="5">
        <v>1</v>
      </c>
      <c r="Z45" s="40">
        <v>70</v>
      </c>
      <c r="AA45" s="261">
        <v>225</v>
      </c>
      <c r="AB45" s="40">
        <v>70</v>
      </c>
      <c r="AC45" s="54">
        <v>1</v>
      </c>
      <c r="AD45" s="94">
        <v>1</v>
      </c>
      <c r="AE45" s="94">
        <v>1</v>
      </c>
      <c r="AF45" s="94"/>
      <c r="AG45" s="54"/>
      <c r="AH45" s="94"/>
      <c r="AI45" s="94"/>
      <c r="AJ45" s="94"/>
      <c r="AK45" s="94">
        <v>1</v>
      </c>
      <c r="AL45" s="94">
        <v>1</v>
      </c>
      <c r="AM45" s="94"/>
      <c r="AN45" s="94"/>
      <c r="AO45" s="94"/>
      <c r="AP45" s="94"/>
      <c r="AQ45" s="88">
        <v>70</v>
      </c>
      <c r="AR45" s="88">
        <v>20</v>
      </c>
      <c r="AS45" s="88">
        <v>70</v>
      </c>
      <c r="AT45" s="94"/>
      <c r="AU45" s="88">
        <v>1</v>
      </c>
      <c r="AV45" s="94"/>
      <c r="AW45" s="94"/>
      <c r="AX45" s="88">
        <v>100</v>
      </c>
      <c r="AY45" s="94"/>
      <c r="AZ45" s="94"/>
      <c r="BA45" s="94"/>
      <c r="BB45" s="88">
        <v>70</v>
      </c>
      <c r="BC45" s="88">
        <v>30</v>
      </c>
      <c r="BD45" s="94"/>
      <c r="BE45" s="88">
        <v>100</v>
      </c>
      <c r="BF45" s="88">
        <v>100</v>
      </c>
      <c r="BG45" s="88">
        <v>125</v>
      </c>
      <c r="BH45" s="94"/>
    </row>
    <row r="46" spans="1:60" ht="16.5" thickBot="1">
      <c r="A46" s="28" t="s">
        <v>137</v>
      </c>
      <c r="B46" s="72" t="s">
        <v>41</v>
      </c>
      <c r="C46" s="100">
        <v>900</v>
      </c>
      <c r="D46" s="100">
        <v>225</v>
      </c>
      <c r="E46" s="75">
        <v>620</v>
      </c>
      <c r="F46" s="55"/>
      <c r="G46" s="97">
        <v>225</v>
      </c>
      <c r="H46" s="55">
        <v>1</v>
      </c>
      <c r="I46" s="100">
        <v>125</v>
      </c>
      <c r="J46" s="55"/>
      <c r="K46" s="100">
        <v>395</v>
      </c>
      <c r="L46" s="99">
        <v>125</v>
      </c>
      <c r="M46" s="259"/>
      <c r="N46" s="103">
        <v>1</v>
      </c>
      <c r="O46" s="311">
        <v>395</v>
      </c>
      <c r="P46" s="306">
        <v>1</v>
      </c>
      <c r="Q46" s="99">
        <v>125</v>
      </c>
      <c r="R46" s="100">
        <v>125</v>
      </c>
      <c r="S46" s="55"/>
      <c r="T46" s="100">
        <v>225</v>
      </c>
      <c r="U46" s="55">
        <v>1</v>
      </c>
      <c r="V46" s="97">
        <v>70</v>
      </c>
      <c r="W46" s="55"/>
      <c r="X46" s="97">
        <v>70</v>
      </c>
      <c r="Y46" s="97">
        <v>70</v>
      </c>
      <c r="Z46" s="55">
        <v>1</v>
      </c>
      <c r="AA46" s="300">
        <v>70</v>
      </c>
      <c r="AB46" s="99">
        <v>70</v>
      </c>
      <c r="AC46" s="55">
        <v>1</v>
      </c>
      <c r="AD46" s="103">
        <v>1</v>
      </c>
      <c r="AE46" s="103">
        <v>1</v>
      </c>
      <c r="AF46" s="103"/>
      <c r="AG46" s="99">
        <v>100</v>
      </c>
      <c r="AH46" s="103"/>
      <c r="AI46" s="98">
        <v>70</v>
      </c>
      <c r="AJ46" s="103"/>
      <c r="AK46" s="103">
        <v>1</v>
      </c>
      <c r="AL46" s="103">
        <v>12</v>
      </c>
      <c r="AM46" s="103"/>
      <c r="AN46" s="103"/>
      <c r="AO46" s="98">
        <v>70</v>
      </c>
      <c r="AP46" s="98">
        <v>125</v>
      </c>
      <c r="AQ46" s="103">
        <v>1</v>
      </c>
      <c r="AR46" s="98">
        <v>100</v>
      </c>
      <c r="AS46" s="98">
        <v>70</v>
      </c>
      <c r="AT46" s="98">
        <v>100</v>
      </c>
      <c r="AU46" s="98">
        <v>225</v>
      </c>
      <c r="AV46" s="98">
        <v>70</v>
      </c>
      <c r="AW46" s="98">
        <v>155</v>
      </c>
      <c r="AX46" s="103">
        <v>12</v>
      </c>
      <c r="AY46" s="103"/>
      <c r="AZ46" s="103"/>
      <c r="BA46" s="103"/>
      <c r="BB46" s="98">
        <v>1</v>
      </c>
      <c r="BC46" s="98">
        <v>70</v>
      </c>
      <c r="BD46" s="103">
        <v>12</v>
      </c>
      <c r="BE46" s="103">
        <v>12</v>
      </c>
      <c r="BF46" s="98">
        <v>20</v>
      </c>
      <c r="BG46" s="103"/>
      <c r="BH46" s="103"/>
    </row>
    <row r="47" spans="1:60" s="2" customFormat="1" ht="13.5" thickBot="1">
      <c r="A47" s="27" t="s">
        <v>135</v>
      </c>
      <c r="B47" s="73" t="s">
        <v>42</v>
      </c>
      <c r="C47" s="40">
        <v>470</v>
      </c>
      <c r="D47" s="10"/>
      <c r="E47" s="10"/>
      <c r="F47" s="40">
        <v>120</v>
      </c>
      <c r="G47" s="88">
        <v>1</v>
      </c>
      <c r="H47" s="10"/>
      <c r="I47" s="10"/>
      <c r="J47" s="54"/>
      <c r="K47" s="54"/>
      <c r="L47" s="10"/>
      <c r="M47" s="54"/>
      <c r="N47" s="5"/>
      <c r="O47" s="146"/>
      <c r="P47" s="88">
        <v>1</v>
      </c>
      <c r="Q47" s="195">
        <v>120</v>
      </c>
      <c r="R47" s="54">
        <v>1</v>
      </c>
      <c r="S47" s="10"/>
      <c r="T47" s="40">
        <v>120</v>
      </c>
      <c r="U47" s="10"/>
      <c r="V47" s="94">
        <v>1</v>
      </c>
      <c r="W47" s="10"/>
      <c r="X47" s="88">
        <v>320</v>
      </c>
      <c r="Y47" s="5"/>
      <c r="Z47" s="54">
        <v>1</v>
      </c>
      <c r="AA47" s="189">
        <v>1</v>
      </c>
      <c r="AB47" s="40">
        <v>200</v>
      </c>
      <c r="AC47" s="195">
        <v>60</v>
      </c>
      <c r="AD47" s="5">
        <v>1</v>
      </c>
      <c r="AE47" s="88">
        <v>60</v>
      </c>
      <c r="AF47" s="173">
        <v>1</v>
      </c>
      <c r="AG47" s="10"/>
      <c r="AH47" s="94">
        <v>1</v>
      </c>
      <c r="AI47" s="111">
        <v>80</v>
      </c>
      <c r="AJ47" s="5"/>
      <c r="AK47" s="299">
        <v>20</v>
      </c>
      <c r="AL47" s="94">
        <v>12</v>
      </c>
      <c r="AM47" s="111">
        <v>40</v>
      </c>
      <c r="AN47" s="94"/>
      <c r="AO47" s="5"/>
      <c r="AP47" s="5"/>
      <c r="AQ47" s="94">
        <v>60</v>
      </c>
      <c r="AR47" s="111">
        <v>80</v>
      </c>
      <c r="AS47" s="5"/>
      <c r="AT47" s="88">
        <v>80</v>
      </c>
      <c r="AU47" s="88">
        <v>1</v>
      </c>
      <c r="AV47" s="88">
        <v>60</v>
      </c>
      <c r="AW47" s="94">
        <v>1</v>
      </c>
      <c r="AX47" s="94">
        <v>8</v>
      </c>
      <c r="AY47" s="111">
        <v>150</v>
      </c>
      <c r="AZ47" s="94">
        <v>1</v>
      </c>
      <c r="BA47" s="94"/>
      <c r="BB47" s="88">
        <v>1</v>
      </c>
      <c r="BC47" s="94"/>
      <c r="BD47" s="88">
        <v>40</v>
      </c>
      <c r="BE47" s="94">
        <v>8</v>
      </c>
      <c r="BF47" s="173">
        <v>12</v>
      </c>
      <c r="BG47" s="173">
        <v>20</v>
      </c>
      <c r="BH47" s="94"/>
    </row>
    <row r="48" spans="1:60" ht="20.25" thickBot="1">
      <c r="A48" s="27" t="s">
        <v>134</v>
      </c>
      <c r="B48" s="216" t="s">
        <v>43</v>
      </c>
      <c r="C48" s="35">
        <v>900</v>
      </c>
      <c r="D48" s="35">
        <v>2000</v>
      </c>
      <c r="E48" s="31">
        <v>1400</v>
      </c>
      <c r="F48" s="35">
        <v>500</v>
      </c>
      <c r="G48" s="36">
        <v>500</v>
      </c>
      <c r="H48" s="35">
        <v>160</v>
      </c>
      <c r="I48" s="35">
        <v>5</v>
      </c>
      <c r="J48" s="35">
        <v>900</v>
      </c>
      <c r="K48" s="35">
        <v>100</v>
      </c>
      <c r="L48" s="35">
        <v>100</v>
      </c>
      <c r="M48" s="35">
        <v>0</v>
      </c>
      <c r="N48" s="36">
        <v>280</v>
      </c>
      <c r="O48" s="151">
        <v>280</v>
      </c>
      <c r="P48" s="36">
        <v>160</v>
      </c>
      <c r="Q48" s="35">
        <v>160</v>
      </c>
      <c r="R48" s="35">
        <v>500</v>
      </c>
      <c r="S48" s="35">
        <v>280</v>
      </c>
      <c r="T48" s="35">
        <v>100</v>
      </c>
      <c r="U48" s="35">
        <v>280</v>
      </c>
      <c r="V48" s="36">
        <v>100</v>
      </c>
      <c r="W48" s="35">
        <v>280</v>
      </c>
      <c r="X48" s="36">
        <v>5</v>
      </c>
      <c r="Y48" s="36">
        <v>100</v>
      </c>
      <c r="Z48" s="35">
        <v>280</v>
      </c>
      <c r="AA48" s="187">
        <v>280</v>
      </c>
      <c r="AB48" s="210">
        <v>160</v>
      </c>
      <c r="AC48" s="35">
        <v>500</v>
      </c>
      <c r="AD48" s="36">
        <v>160</v>
      </c>
      <c r="AE48" s="36">
        <v>160</v>
      </c>
      <c r="AF48" s="36">
        <v>100</v>
      </c>
      <c r="AG48" s="35">
        <v>5</v>
      </c>
      <c r="AH48" s="36">
        <v>100</v>
      </c>
      <c r="AI48" s="36">
        <v>5</v>
      </c>
      <c r="AJ48" s="36">
        <v>100</v>
      </c>
      <c r="AK48" s="36">
        <v>5</v>
      </c>
      <c r="AL48" s="36">
        <v>5</v>
      </c>
      <c r="AM48" s="36">
        <v>100</v>
      </c>
      <c r="AN48" s="36">
        <v>160</v>
      </c>
      <c r="AO48" s="36">
        <v>160</v>
      </c>
      <c r="AP48" s="36">
        <v>100</v>
      </c>
      <c r="AQ48" s="36">
        <v>160</v>
      </c>
      <c r="AR48" s="36">
        <v>5</v>
      </c>
      <c r="AS48" s="36">
        <v>5</v>
      </c>
      <c r="AT48" s="36">
        <v>100</v>
      </c>
      <c r="AU48" s="36">
        <v>100</v>
      </c>
      <c r="AV48" s="36">
        <v>5</v>
      </c>
      <c r="AW48" s="36">
        <v>100</v>
      </c>
      <c r="AX48" s="36">
        <v>5</v>
      </c>
      <c r="AY48" s="36">
        <v>5</v>
      </c>
      <c r="AZ48" s="36">
        <v>5</v>
      </c>
      <c r="BA48" s="36">
        <v>220</v>
      </c>
      <c r="BB48" s="36">
        <v>160</v>
      </c>
      <c r="BC48" s="36">
        <v>5</v>
      </c>
      <c r="BD48" s="36">
        <v>5</v>
      </c>
      <c r="BE48" s="36">
        <v>5</v>
      </c>
      <c r="BF48" s="36">
        <v>5</v>
      </c>
      <c r="BG48" s="36">
        <v>5</v>
      </c>
      <c r="BH48" s="36">
        <v>5</v>
      </c>
    </row>
    <row r="49" spans="1:60" ht="12.75">
      <c r="A49" s="2" t="s">
        <v>133</v>
      </c>
      <c r="B49" s="64" t="s">
        <v>47</v>
      </c>
      <c r="C49" s="17"/>
      <c r="D49" s="17"/>
      <c r="E49" s="51"/>
      <c r="F49" s="17"/>
      <c r="G49" s="18"/>
      <c r="H49" s="17"/>
      <c r="I49" s="17"/>
      <c r="J49" s="17"/>
      <c r="K49" s="17"/>
      <c r="L49" s="17"/>
      <c r="M49" s="17"/>
      <c r="N49" s="87"/>
      <c r="O49" s="149"/>
      <c r="P49" s="87"/>
      <c r="Q49" s="17"/>
      <c r="R49" s="51"/>
      <c r="S49" s="17"/>
      <c r="T49" s="17"/>
      <c r="U49" s="51"/>
      <c r="V49" s="87"/>
      <c r="W49" s="51"/>
      <c r="X49" s="87"/>
      <c r="Y49" s="87"/>
      <c r="Z49" s="51"/>
      <c r="AA49" s="185"/>
      <c r="AB49" s="51"/>
      <c r="AC49" s="51"/>
      <c r="AD49" s="87"/>
      <c r="AE49" s="87"/>
      <c r="AF49" s="87"/>
      <c r="AG49" s="41">
        <v>280</v>
      </c>
      <c r="AH49" s="87"/>
      <c r="AI49" s="121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>
        <v>1</v>
      </c>
      <c r="BF49" s="87"/>
      <c r="BG49" s="87"/>
      <c r="BH49" s="328">
        <v>18</v>
      </c>
    </row>
    <row r="50" spans="1:60" ht="13.5" thickBot="1">
      <c r="A50" s="20"/>
      <c r="B50" s="65" t="s">
        <v>45</v>
      </c>
      <c r="C50" s="15"/>
      <c r="D50" s="15"/>
      <c r="E50" s="82"/>
      <c r="F50" s="15"/>
      <c r="G50" s="16"/>
      <c r="H50" s="15"/>
      <c r="I50" s="15"/>
      <c r="J50" s="15"/>
      <c r="K50" s="15"/>
      <c r="L50" s="15"/>
      <c r="M50" s="15"/>
      <c r="N50" s="16"/>
      <c r="O50" s="150"/>
      <c r="P50" s="16"/>
      <c r="Q50" s="15"/>
      <c r="R50" s="15"/>
      <c r="S50" s="15"/>
      <c r="T50" s="50">
        <v>30</v>
      </c>
      <c r="U50" s="15"/>
      <c r="V50" s="16"/>
      <c r="W50" s="15"/>
      <c r="X50" s="86"/>
      <c r="Y50" s="16">
        <v>1</v>
      </c>
      <c r="Z50" s="15"/>
      <c r="AA50" s="176"/>
      <c r="AB50" s="15"/>
      <c r="AC50" s="15"/>
      <c r="AD50" s="122"/>
      <c r="AE50" s="16"/>
      <c r="AF50" s="16"/>
      <c r="AG50" s="15"/>
      <c r="AH50" s="122"/>
      <c r="AI50" s="16"/>
      <c r="AJ50" s="86">
        <v>30</v>
      </c>
      <c r="AK50" s="44">
        <v>130</v>
      </c>
      <c r="AL50" s="16"/>
      <c r="AM50" s="16"/>
      <c r="AN50" s="16"/>
      <c r="AO50" s="16"/>
      <c r="AP50" s="16"/>
      <c r="AQ50" s="16"/>
      <c r="AR50" s="16"/>
      <c r="AS50" s="16"/>
      <c r="AT50" s="44">
        <v>200</v>
      </c>
      <c r="AU50" s="16"/>
      <c r="AV50" s="16"/>
      <c r="AW50" s="16"/>
      <c r="AX50" s="44">
        <v>30</v>
      </c>
      <c r="AY50" s="16"/>
      <c r="AZ50" s="16"/>
      <c r="BA50" s="323">
        <v>18</v>
      </c>
      <c r="BB50" s="16"/>
      <c r="BC50" s="16"/>
      <c r="BD50" s="16">
        <v>1</v>
      </c>
      <c r="BE50" s="16"/>
      <c r="BF50" s="16"/>
      <c r="BG50" s="16"/>
      <c r="BH50" s="323">
        <v>100</v>
      </c>
    </row>
    <row r="51" spans="1:60" ht="12.75">
      <c r="A51" t="s">
        <v>132</v>
      </c>
      <c r="B51" s="64" t="s">
        <v>46</v>
      </c>
      <c r="C51" s="11"/>
      <c r="D51" s="11"/>
      <c r="E51" s="17"/>
      <c r="F51" s="11"/>
      <c r="G51" s="83"/>
      <c r="H51" s="11"/>
      <c r="I51" s="11"/>
      <c r="J51" s="11"/>
      <c r="K51" s="11"/>
      <c r="L51" s="11"/>
      <c r="M51" s="11"/>
      <c r="N51" s="13"/>
      <c r="O51" s="154"/>
      <c r="P51" s="13"/>
      <c r="Q51" s="11"/>
      <c r="R51" s="11"/>
      <c r="S51" s="11"/>
      <c r="T51" s="11"/>
      <c r="U51" s="58">
        <v>30</v>
      </c>
      <c r="V51" s="43">
        <v>280</v>
      </c>
      <c r="W51" s="52">
        <v>1</v>
      </c>
      <c r="X51" s="43">
        <v>130</v>
      </c>
      <c r="Y51" s="13"/>
      <c r="Z51" s="11"/>
      <c r="AA51" s="177"/>
      <c r="AB51" s="52">
        <v>30</v>
      </c>
      <c r="AC51" s="52"/>
      <c r="AD51" s="118"/>
      <c r="AE51" s="83"/>
      <c r="AF51" s="43">
        <v>30</v>
      </c>
      <c r="AG51" s="52">
        <v>1</v>
      </c>
      <c r="AH51" s="171"/>
      <c r="AI51" s="124">
        <v>200</v>
      </c>
      <c r="AJ51" s="83">
        <v>1</v>
      </c>
      <c r="AK51" s="18"/>
      <c r="AL51" s="83"/>
      <c r="AM51" s="83"/>
      <c r="AN51" s="13"/>
      <c r="AO51" s="83"/>
      <c r="AP51" s="43">
        <v>130</v>
      </c>
      <c r="AQ51" s="13"/>
      <c r="AR51" s="43">
        <v>70</v>
      </c>
      <c r="AS51" s="62">
        <v>30</v>
      </c>
      <c r="AT51" s="13"/>
      <c r="AU51" s="13"/>
      <c r="AV51" s="164">
        <v>40</v>
      </c>
      <c r="AW51" s="13">
        <v>1</v>
      </c>
      <c r="AX51" s="83">
        <v>1</v>
      </c>
      <c r="AY51" s="13"/>
      <c r="AZ51" s="13">
        <v>1</v>
      </c>
      <c r="BA51" s="13"/>
      <c r="BB51" s="13"/>
      <c r="BC51" s="43">
        <v>70</v>
      </c>
      <c r="BD51" s="83"/>
      <c r="BE51" s="13">
        <v>16</v>
      </c>
      <c r="BF51" s="43">
        <v>30</v>
      </c>
      <c r="BG51" s="13"/>
      <c r="BH51" s="83"/>
    </row>
    <row r="52" spans="1:60" ht="13.5" thickBot="1">
      <c r="A52" s="20"/>
      <c r="B52" s="69" t="s">
        <v>44</v>
      </c>
      <c r="C52" s="7"/>
      <c r="D52" s="7"/>
      <c r="E52" s="93"/>
      <c r="F52" s="7"/>
      <c r="G52" s="8"/>
      <c r="H52" s="7"/>
      <c r="I52" s="7"/>
      <c r="J52" s="7"/>
      <c r="K52" s="7"/>
      <c r="L52" s="7"/>
      <c r="M52" s="7"/>
      <c r="N52" s="84"/>
      <c r="O52" s="153"/>
      <c r="P52" s="84"/>
      <c r="Q52" s="7"/>
      <c r="R52" s="47"/>
      <c r="S52" s="7"/>
      <c r="T52" s="7"/>
      <c r="U52" s="47"/>
      <c r="V52" s="84"/>
      <c r="W52" s="47"/>
      <c r="X52" s="84"/>
      <c r="Y52" s="84"/>
      <c r="Z52" s="47"/>
      <c r="AA52" s="181"/>
      <c r="AB52" s="47"/>
      <c r="AC52" s="47"/>
      <c r="AD52" s="45">
        <v>70</v>
      </c>
      <c r="AE52" s="84"/>
      <c r="AF52" s="84"/>
      <c r="AG52" s="47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45">
        <v>30</v>
      </c>
      <c r="AZ52" s="84"/>
      <c r="BA52" s="198">
        <v>20</v>
      </c>
      <c r="BB52" s="84"/>
      <c r="BC52" s="84"/>
      <c r="BD52" s="84"/>
      <c r="BE52" s="84"/>
      <c r="BF52" s="84"/>
      <c r="BG52" s="45">
        <v>200</v>
      </c>
      <c r="BH52" s="84"/>
    </row>
    <row r="53" spans="1:60" s="2" customFormat="1" ht="16.5" thickBot="1">
      <c r="A53" s="27" t="s">
        <v>131</v>
      </c>
      <c r="B53" s="71" t="s">
        <v>48</v>
      </c>
      <c r="C53" s="75">
        <v>900</v>
      </c>
      <c r="D53" s="10"/>
      <c r="E53" s="75">
        <v>225</v>
      </c>
      <c r="F53" s="75">
        <v>1</v>
      </c>
      <c r="G53" s="132">
        <v>395</v>
      </c>
      <c r="H53" s="40">
        <v>125</v>
      </c>
      <c r="I53" s="54"/>
      <c r="J53" s="258"/>
      <c r="K53" s="75">
        <v>395</v>
      </c>
      <c r="L53" s="75">
        <v>225</v>
      </c>
      <c r="M53" s="75"/>
      <c r="N53" s="88">
        <v>70</v>
      </c>
      <c r="O53" s="155">
        <v>70</v>
      </c>
      <c r="P53" s="298">
        <v>1</v>
      </c>
      <c r="Q53" s="40">
        <v>125</v>
      </c>
      <c r="R53" s="75">
        <v>225</v>
      </c>
      <c r="S53" s="75">
        <v>1</v>
      </c>
      <c r="T53" s="131">
        <v>125</v>
      </c>
      <c r="U53" s="75">
        <v>125</v>
      </c>
      <c r="V53" s="94">
        <v>1</v>
      </c>
      <c r="W53" s="40">
        <v>70</v>
      </c>
      <c r="X53" s="88">
        <v>1</v>
      </c>
      <c r="Y53" s="132">
        <v>70</v>
      </c>
      <c r="Z53" s="40">
        <v>125</v>
      </c>
      <c r="AA53" s="189">
        <v>1</v>
      </c>
      <c r="AB53" s="75">
        <v>70</v>
      </c>
      <c r="AC53" s="54">
        <v>1</v>
      </c>
      <c r="AD53" s="88">
        <v>70</v>
      </c>
      <c r="AE53" s="88">
        <v>70</v>
      </c>
      <c r="AF53" s="88">
        <v>1</v>
      </c>
      <c r="AG53" s="195">
        <v>20</v>
      </c>
      <c r="AH53" s="172">
        <v>70</v>
      </c>
      <c r="AI53" s="125">
        <v>1</v>
      </c>
      <c r="AJ53" s="88">
        <v>125</v>
      </c>
      <c r="AK53" s="88">
        <v>70</v>
      </c>
      <c r="AL53" s="88">
        <v>155</v>
      </c>
      <c r="AM53" s="94">
        <v>1</v>
      </c>
      <c r="AN53" s="94">
        <v>1</v>
      </c>
      <c r="AO53" s="94"/>
      <c r="AP53" s="88">
        <v>1</v>
      </c>
      <c r="AQ53" s="88">
        <v>70</v>
      </c>
      <c r="AR53" s="88">
        <v>30</v>
      </c>
      <c r="AS53" s="88">
        <v>70</v>
      </c>
      <c r="AT53" s="94"/>
      <c r="AU53" s="94"/>
      <c r="AV53" s="94">
        <v>1</v>
      </c>
      <c r="AW53" s="173">
        <v>30</v>
      </c>
      <c r="AX53" s="94">
        <v>1</v>
      </c>
      <c r="AY53" s="94"/>
      <c r="AZ53" s="94">
        <v>1</v>
      </c>
      <c r="BA53" s="94"/>
      <c r="BB53" s="88">
        <v>70</v>
      </c>
      <c r="BC53" s="88">
        <v>125</v>
      </c>
      <c r="BD53" s="94">
        <v>1</v>
      </c>
      <c r="BE53" s="94">
        <v>1</v>
      </c>
      <c r="BF53" s="88">
        <v>20</v>
      </c>
      <c r="BG53" s="94"/>
      <c r="BH53" s="94"/>
    </row>
    <row r="54" spans="1:60" ht="20.25" thickBot="1">
      <c r="A54" s="27" t="s">
        <v>130</v>
      </c>
      <c r="B54" s="218" t="s">
        <v>49</v>
      </c>
      <c r="C54" s="33">
        <v>1000</v>
      </c>
      <c r="D54" s="33">
        <v>0</v>
      </c>
      <c r="E54" s="90">
        <v>700</v>
      </c>
      <c r="F54" s="33">
        <v>5</v>
      </c>
      <c r="G54" s="34">
        <v>250</v>
      </c>
      <c r="H54" s="33">
        <v>80</v>
      </c>
      <c r="I54" s="33">
        <v>450</v>
      </c>
      <c r="J54" s="33">
        <v>0</v>
      </c>
      <c r="K54" s="33">
        <v>5</v>
      </c>
      <c r="L54" s="33">
        <v>5</v>
      </c>
      <c r="M54" s="33">
        <v>0</v>
      </c>
      <c r="N54" s="34">
        <v>450</v>
      </c>
      <c r="O54" s="156">
        <v>5</v>
      </c>
      <c r="P54" s="34">
        <v>140</v>
      </c>
      <c r="Q54" s="33">
        <v>5</v>
      </c>
      <c r="R54" s="33">
        <v>80</v>
      </c>
      <c r="S54" s="33">
        <v>80</v>
      </c>
      <c r="T54" s="33">
        <v>5</v>
      </c>
      <c r="U54" s="33">
        <v>5</v>
      </c>
      <c r="V54" s="34">
        <v>80</v>
      </c>
      <c r="W54" s="33">
        <v>250</v>
      </c>
      <c r="X54" s="34">
        <v>140</v>
      </c>
      <c r="Y54" s="34">
        <v>5</v>
      </c>
      <c r="Z54" s="48">
        <v>80</v>
      </c>
      <c r="AA54" s="190">
        <v>5</v>
      </c>
      <c r="AB54" s="33">
        <v>140</v>
      </c>
      <c r="AC54" s="33">
        <v>80</v>
      </c>
      <c r="AD54" s="34">
        <v>80</v>
      </c>
      <c r="AE54" s="34">
        <v>5</v>
      </c>
      <c r="AF54" s="34">
        <v>5</v>
      </c>
      <c r="AG54" s="169"/>
      <c r="AH54" s="34">
        <v>5</v>
      </c>
      <c r="AI54" s="34">
        <v>5</v>
      </c>
      <c r="AJ54" s="34">
        <v>5</v>
      </c>
      <c r="AK54" s="275">
        <v>5</v>
      </c>
      <c r="AL54" s="34">
        <v>110</v>
      </c>
      <c r="AM54" s="34">
        <v>280</v>
      </c>
      <c r="AN54" s="34">
        <v>5</v>
      </c>
      <c r="AO54" s="34">
        <v>80</v>
      </c>
      <c r="AP54" s="34">
        <v>5</v>
      </c>
      <c r="AQ54" s="34">
        <v>80</v>
      </c>
      <c r="AR54" s="34">
        <v>30</v>
      </c>
      <c r="AS54" s="34">
        <v>5</v>
      </c>
      <c r="AT54" s="285"/>
      <c r="AU54" s="34">
        <v>0</v>
      </c>
      <c r="AV54" s="34">
        <v>250</v>
      </c>
      <c r="AW54" s="285">
        <v>20</v>
      </c>
      <c r="AX54" s="313">
        <v>150</v>
      </c>
      <c r="AY54" s="286">
        <v>20</v>
      </c>
      <c r="AZ54" s="34">
        <v>80</v>
      </c>
      <c r="BA54" s="313">
        <v>80</v>
      </c>
      <c r="BB54" s="34">
        <v>80</v>
      </c>
      <c r="BC54" s="34">
        <v>80</v>
      </c>
      <c r="BD54" s="34">
        <v>5</v>
      </c>
      <c r="BE54" s="34">
        <v>170</v>
      </c>
      <c r="BF54" s="34">
        <v>170</v>
      </c>
      <c r="BG54" s="34">
        <v>140</v>
      </c>
      <c r="BH54" s="286">
        <v>20</v>
      </c>
    </row>
    <row r="55" spans="1:60" ht="12.75">
      <c r="A55" s="2" t="s">
        <v>129</v>
      </c>
      <c r="B55" s="64" t="s">
        <v>50</v>
      </c>
      <c r="C55" s="17"/>
      <c r="D55" s="17"/>
      <c r="E55" s="17"/>
      <c r="F55" s="17"/>
      <c r="G55" s="18"/>
      <c r="H55" s="17"/>
      <c r="I55" s="17"/>
      <c r="J55" s="17"/>
      <c r="K55" s="17"/>
      <c r="L55" s="51"/>
      <c r="M55" s="17"/>
      <c r="N55" s="18"/>
      <c r="O55" s="149"/>
      <c r="P55" s="85">
        <v>30</v>
      </c>
      <c r="Q55" s="51"/>
      <c r="R55" s="17"/>
      <c r="S55" s="17"/>
      <c r="T55" s="17"/>
      <c r="U55" s="17"/>
      <c r="V55" s="18"/>
      <c r="W55" s="41">
        <v>280</v>
      </c>
      <c r="X55" s="18"/>
      <c r="Y55" s="18"/>
      <c r="Z55" s="41">
        <v>130</v>
      </c>
      <c r="AA55" s="191">
        <v>150</v>
      </c>
      <c r="AB55" s="17"/>
      <c r="AC55" s="17">
        <v>1</v>
      </c>
      <c r="AD55" s="18"/>
      <c r="AE55" s="85">
        <v>70</v>
      </c>
      <c r="AF55" s="18"/>
      <c r="AG55" s="17">
        <v>1</v>
      </c>
      <c r="AH55" s="87"/>
      <c r="AI55" s="87">
        <v>30</v>
      </c>
      <c r="AJ55" s="85">
        <v>70</v>
      </c>
      <c r="AK55" s="87"/>
      <c r="AL55" s="85">
        <v>130</v>
      </c>
      <c r="AM55" s="18">
        <v>1</v>
      </c>
      <c r="AN55" s="87"/>
      <c r="AO55" s="85">
        <v>200</v>
      </c>
      <c r="AP55" s="18"/>
      <c r="AQ55" s="85">
        <v>70</v>
      </c>
      <c r="AR55" s="87"/>
      <c r="AS55" s="18"/>
      <c r="AT55" s="87"/>
      <c r="AU55" s="18"/>
      <c r="AV55" s="117">
        <v>80</v>
      </c>
      <c r="AW55" s="87"/>
      <c r="AX55" s="87"/>
      <c r="AY55" s="87">
        <v>1</v>
      </c>
      <c r="AZ55" s="87">
        <v>16</v>
      </c>
      <c r="BA55" s="87"/>
      <c r="BB55" s="85">
        <v>1</v>
      </c>
      <c r="BC55" s="87"/>
      <c r="BD55" s="87">
        <v>30</v>
      </c>
      <c r="BE55" s="123">
        <v>1</v>
      </c>
      <c r="BF55" s="87"/>
      <c r="BG55" s="87">
        <v>1</v>
      </c>
      <c r="BH55" s="85">
        <v>30</v>
      </c>
    </row>
    <row r="56" spans="1:60" ht="13.5" thickBot="1">
      <c r="A56" s="20"/>
      <c r="B56" s="65" t="s">
        <v>51</v>
      </c>
      <c r="C56" s="50"/>
      <c r="D56" s="15"/>
      <c r="E56" s="93"/>
      <c r="F56" s="50">
        <v>70</v>
      </c>
      <c r="G56" s="86"/>
      <c r="H56" s="15"/>
      <c r="I56" s="15"/>
      <c r="J56" s="15"/>
      <c r="K56" s="15"/>
      <c r="L56" s="15"/>
      <c r="M56" s="15"/>
      <c r="N56" s="44">
        <v>130</v>
      </c>
      <c r="O56" s="150"/>
      <c r="P56" s="86"/>
      <c r="Q56" s="15"/>
      <c r="R56" s="50"/>
      <c r="S56" s="15"/>
      <c r="T56" s="46">
        <v>130</v>
      </c>
      <c r="U56" s="50"/>
      <c r="V56" s="86"/>
      <c r="W56" s="50"/>
      <c r="X56" s="86"/>
      <c r="Y56" s="86"/>
      <c r="Z56" s="50"/>
      <c r="AA56" s="176"/>
      <c r="AB56" s="174">
        <v>30</v>
      </c>
      <c r="AC56" s="50"/>
      <c r="AD56" s="86"/>
      <c r="AE56" s="86"/>
      <c r="AF56" s="86"/>
      <c r="AG56" s="50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44">
        <v>70</v>
      </c>
      <c r="AX56" s="86">
        <v>1</v>
      </c>
      <c r="AY56" s="86"/>
      <c r="AZ56" s="86"/>
      <c r="BA56" s="323">
        <v>20</v>
      </c>
      <c r="BB56" s="86"/>
      <c r="BC56" s="44">
        <v>200</v>
      </c>
      <c r="BD56" s="86"/>
      <c r="BE56" s="86"/>
      <c r="BF56" s="86"/>
      <c r="BG56" s="86"/>
      <c r="BH56" s="86"/>
    </row>
    <row r="57" spans="1:60" ht="12.75">
      <c r="A57" t="s">
        <v>128</v>
      </c>
      <c r="B57" s="66" t="s">
        <v>52</v>
      </c>
      <c r="C57" s="11"/>
      <c r="D57" s="11"/>
      <c r="E57" s="51"/>
      <c r="F57" s="11"/>
      <c r="G57" s="83"/>
      <c r="H57" s="58">
        <v>1</v>
      </c>
      <c r="I57" s="58">
        <v>1</v>
      </c>
      <c r="J57" s="11"/>
      <c r="K57" s="39">
        <v>470</v>
      </c>
      <c r="L57" s="11"/>
      <c r="M57" s="11"/>
      <c r="N57" s="83"/>
      <c r="O57" s="154"/>
      <c r="P57" s="43">
        <v>1</v>
      </c>
      <c r="Q57" s="11">
        <v>1</v>
      </c>
      <c r="R57" s="52"/>
      <c r="S57" s="11"/>
      <c r="T57" s="11"/>
      <c r="U57" s="52">
        <v>1</v>
      </c>
      <c r="V57" s="43">
        <v>120</v>
      </c>
      <c r="W57" s="52"/>
      <c r="X57" s="83"/>
      <c r="Y57" s="83"/>
      <c r="Z57" s="52">
        <v>60</v>
      </c>
      <c r="AA57" s="177"/>
      <c r="AB57" s="39">
        <v>320</v>
      </c>
      <c r="AC57" s="39">
        <v>120</v>
      </c>
      <c r="AD57" s="194">
        <v>1</v>
      </c>
      <c r="AE57" s="83"/>
      <c r="AF57" s="43">
        <v>200</v>
      </c>
      <c r="AG57" s="165">
        <v>104</v>
      </c>
      <c r="AH57" s="43">
        <v>60</v>
      </c>
      <c r="AI57" s="83">
        <v>1</v>
      </c>
      <c r="AJ57" s="224">
        <v>30</v>
      </c>
      <c r="AK57" s="83">
        <v>1</v>
      </c>
      <c r="AL57" s="83"/>
      <c r="AM57" s="83"/>
      <c r="AN57" s="164">
        <v>150</v>
      </c>
      <c r="AO57" s="83"/>
      <c r="AP57" s="83"/>
      <c r="AQ57" s="83">
        <v>60</v>
      </c>
      <c r="AR57" s="83">
        <v>1</v>
      </c>
      <c r="AS57" s="83"/>
      <c r="AT57" s="83"/>
      <c r="AU57" s="83"/>
      <c r="AV57" s="83"/>
      <c r="AW57" s="83"/>
      <c r="AX57" s="83"/>
      <c r="AY57" s="43">
        <v>120</v>
      </c>
      <c r="AZ57" s="83"/>
      <c r="BA57" s="118"/>
      <c r="BB57" s="43">
        <v>60</v>
      </c>
      <c r="BC57" s="83"/>
      <c r="BD57" s="118">
        <v>1</v>
      </c>
      <c r="BE57" s="83"/>
      <c r="BF57" s="43">
        <v>200</v>
      </c>
      <c r="BG57" s="43">
        <v>60</v>
      </c>
      <c r="BH57" s="83"/>
    </row>
    <row r="58" spans="1:60" s="2" customFormat="1" ht="13.5" thickBot="1">
      <c r="A58" s="21"/>
      <c r="B58" s="61" t="s">
        <v>53</v>
      </c>
      <c r="C58" s="7"/>
      <c r="D58" s="47"/>
      <c r="E58" s="93"/>
      <c r="F58" s="7"/>
      <c r="G58" s="8"/>
      <c r="H58" s="7"/>
      <c r="I58" s="7"/>
      <c r="J58" s="7"/>
      <c r="K58" s="7"/>
      <c r="L58" s="7"/>
      <c r="M58" s="7"/>
      <c r="N58" s="84"/>
      <c r="O58" s="153"/>
      <c r="P58" s="198">
        <v>70</v>
      </c>
      <c r="Q58" s="7"/>
      <c r="R58" s="160"/>
      <c r="S58" s="15"/>
      <c r="T58" s="7"/>
      <c r="U58" s="47"/>
      <c r="V58" s="84"/>
      <c r="W58" s="42">
        <v>70</v>
      </c>
      <c r="X58" s="84"/>
      <c r="Y58" s="84">
        <v>30</v>
      </c>
      <c r="Z58" s="47"/>
      <c r="AA58" s="186">
        <v>1</v>
      </c>
      <c r="AB58" s="47"/>
      <c r="AC58" s="160"/>
      <c r="AD58" s="84"/>
      <c r="AE58" s="84">
        <v>30</v>
      </c>
      <c r="AF58" s="84"/>
      <c r="AG58" s="196">
        <v>30</v>
      </c>
      <c r="AH58" s="84"/>
      <c r="AI58" s="115"/>
      <c r="AJ58" s="197">
        <v>200</v>
      </c>
      <c r="AK58" s="115">
        <v>1</v>
      </c>
      <c r="AL58" s="197">
        <v>280</v>
      </c>
      <c r="AM58" s="198">
        <v>30</v>
      </c>
      <c r="AN58" s="84">
        <v>1</v>
      </c>
      <c r="AO58" s="308">
        <v>30</v>
      </c>
      <c r="AP58" s="84"/>
      <c r="AQ58" s="84"/>
      <c r="AR58" s="84"/>
      <c r="AS58" s="115"/>
      <c r="AT58" s="84"/>
      <c r="AU58" s="84"/>
      <c r="AV58" s="84">
        <v>1</v>
      </c>
      <c r="AW58" s="45">
        <v>70</v>
      </c>
      <c r="AX58" s="198">
        <v>168</v>
      </c>
      <c r="AY58" s="84"/>
      <c r="AZ58" s="45">
        <v>70</v>
      </c>
      <c r="BA58" s="45">
        <v>6</v>
      </c>
      <c r="BB58" s="84"/>
      <c r="BC58" s="84"/>
      <c r="BD58" s="284">
        <v>30</v>
      </c>
      <c r="BE58" s="84"/>
      <c r="BF58" s="84"/>
      <c r="BG58" s="84"/>
      <c r="BH58" s="45">
        <v>30</v>
      </c>
    </row>
    <row r="59" spans="1:60" s="2" customFormat="1" ht="20.25" thickBot="1">
      <c r="A59" s="21" t="s">
        <v>126</v>
      </c>
      <c r="B59" s="254" t="s">
        <v>127</v>
      </c>
      <c r="C59" s="37">
        <v>890</v>
      </c>
      <c r="D59" s="37">
        <v>1340</v>
      </c>
      <c r="E59" s="37">
        <v>690</v>
      </c>
      <c r="F59" s="37">
        <v>530</v>
      </c>
      <c r="G59" s="38">
        <v>370</v>
      </c>
      <c r="H59" s="37">
        <v>210</v>
      </c>
      <c r="I59" s="37"/>
      <c r="J59" s="37">
        <v>0</v>
      </c>
      <c r="K59" s="37">
        <v>370</v>
      </c>
      <c r="L59" s="37"/>
      <c r="M59" s="37">
        <v>0</v>
      </c>
      <c r="N59" s="38"/>
      <c r="O59" s="157"/>
      <c r="P59" s="38"/>
      <c r="Q59" s="37"/>
      <c r="R59" s="37"/>
      <c r="S59" s="37"/>
      <c r="T59" s="37"/>
      <c r="U59" s="37"/>
      <c r="V59" s="38"/>
      <c r="W59" s="37"/>
      <c r="X59" s="38"/>
      <c r="Y59" s="38"/>
      <c r="Z59" s="37"/>
      <c r="AA59" s="192"/>
      <c r="AB59" s="37"/>
      <c r="AC59" s="37"/>
      <c r="AD59" s="38"/>
      <c r="AE59" s="38"/>
      <c r="AF59" s="38"/>
      <c r="AG59" s="37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283">
        <v>18</v>
      </c>
      <c r="BF59" s="38"/>
      <c r="BG59" s="38"/>
      <c r="BH59" s="38"/>
    </row>
    <row r="60" spans="1:60" ht="20.25" thickBot="1">
      <c r="A60" s="221" t="s">
        <v>125</v>
      </c>
      <c r="B60" s="254" t="s">
        <v>54</v>
      </c>
      <c r="C60" s="37"/>
      <c r="D60" s="37"/>
      <c r="E60" s="37"/>
      <c r="F60" s="37"/>
      <c r="G60" s="38"/>
      <c r="H60" s="37"/>
      <c r="I60" s="37">
        <v>75</v>
      </c>
      <c r="J60" s="37"/>
      <c r="K60" s="37"/>
      <c r="L60" s="37"/>
      <c r="M60" s="37"/>
      <c r="N60" s="38"/>
      <c r="O60" s="157"/>
      <c r="P60" s="38"/>
      <c r="Q60" s="37"/>
      <c r="R60" s="37">
        <v>0</v>
      </c>
      <c r="S60" s="37">
        <v>0</v>
      </c>
      <c r="T60" s="37"/>
      <c r="U60" s="37">
        <v>75</v>
      </c>
      <c r="V60" s="38">
        <v>255</v>
      </c>
      <c r="W60" s="37">
        <v>375</v>
      </c>
      <c r="X60" s="38"/>
      <c r="Y60" s="38">
        <v>75</v>
      </c>
      <c r="Z60" s="37"/>
      <c r="AA60" s="192">
        <v>75</v>
      </c>
      <c r="AB60" s="37"/>
      <c r="AC60" s="37"/>
      <c r="AD60" s="38"/>
      <c r="AE60" s="38">
        <v>165</v>
      </c>
      <c r="AF60" s="38"/>
      <c r="AG60" s="37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7"/>
      <c r="BC60" s="38">
        <v>180</v>
      </c>
      <c r="BD60" s="38"/>
      <c r="BE60" s="287">
        <v>168</v>
      </c>
      <c r="BF60" s="38"/>
      <c r="BG60" s="38"/>
      <c r="BH60" s="38"/>
    </row>
    <row r="61" spans="1:60" s="2" customFormat="1" ht="20.25" thickBot="1">
      <c r="A61" s="21"/>
      <c r="B61" s="253" t="s">
        <v>123</v>
      </c>
      <c r="C61" s="241"/>
      <c r="D61" s="241"/>
      <c r="E61" s="241"/>
      <c r="F61" s="242"/>
      <c r="G61" s="242"/>
      <c r="H61" s="241"/>
      <c r="I61" s="241"/>
      <c r="J61" s="241"/>
      <c r="K61" s="241"/>
      <c r="L61" s="241"/>
      <c r="M61" s="241"/>
      <c r="N61" s="242"/>
      <c r="O61" s="244"/>
      <c r="P61" s="242"/>
      <c r="Q61" s="241"/>
      <c r="R61" s="241"/>
      <c r="S61" s="241"/>
      <c r="T61" s="242"/>
      <c r="U61" s="241"/>
      <c r="V61" s="242"/>
      <c r="W61" s="241"/>
      <c r="X61" s="242"/>
      <c r="Y61" s="242"/>
      <c r="Z61" s="232"/>
      <c r="AA61" s="243"/>
      <c r="AB61" s="241"/>
      <c r="AC61" s="232"/>
      <c r="AD61" s="242"/>
      <c r="AE61" s="242"/>
      <c r="AF61" s="242"/>
      <c r="AG61" s="241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</row>
    <row r="62" spans="1:60" s="2" customFormat="1" ht="21.75" customHeight="1" thickBot="1">
      <c r="A62" s="4"/>
      <c r="B62" s="199" t="s">
        <v>55</v>
      </c>
      <c r="C62" s="200">
        <f>C7+C18+C19+C28+C31+C36+C48+C54+C59+C20+C22+C53+C47+C46+C44+C11</f>
        <v>9430</v>
      </c>
      <c r="D62" s="200">
        <f>D7+D18+D45+D46+D48+D59+D19+D36+D54+D31+D28+D21+D34+D5+D9</f>
        <v>8835</v>
      </c>
      <c r="E62" s="200">
        <f>E59+E54+E53+E45+E44+E46+E48+E36+E28+E31+E18+E19+E7+E10+E11+E22</f>
        <v>7155</v>
      </c>
      <c r="F62" s="296">
        <f>F7+F11+F18+F19+F22+F25+F28+F31+F34+F36+F42+F48+F53+F54+F47+F59</f>
        <v>5086</v>
      </c>
      <c r="G62" s="296">
        <f>G43+G7+G27+G11+G18+G19+G22+G28+G31+G53+G36+G46+G48+G54+G47+G59</f>
        <v>5051</v>
      </c>
      <c r="H62" s="200">
        <f>H7+H11+H59+H54+H53+H48+H41+H45+H18+H19+H22+H25+H27+H28+H31+H36</f>
        <v>4655</v>
      </c>
      <c r="I62" s="200">
        <f>I54+I29+I60+I48+I44+I7+I46+I25+I18+I19+I5+I28+I31+I32+I45+I36</f>
        <v>4300</v>
      </c>
      <c r="J62" s="200">
        <f>J7+J18+J19+J28+J31+J36+J48+J54+J59+J27+J42+J23</f>
        <v>3465</v>
      </c>
      <c r="K62" s="200">
        <f>K5+K59+K54+K53+K48+K57+K34+K28+K31+K36+K18+K19+K42+K46+K7+K11</f>
        <v>3440</v>
      </c>
      <c r="L62" s="200">
        <f>L25+L27+L54+L53+L48+L44+L36+L42+L31+L28+L45+L18+L19+L11+L7+L46</f>
        <v>3170</v>
      </c>
      <c r="M62" s="200">
        <f>M7+M18+M19+M28+M31+M36+M48+M54+M59+M27+M53+M14</f>
        <v>3035</v>
      </c>
      <c r="N62" s="296">
        <f>N42+N53+N7+N11+N18+N19+N25+N44+N28+N31+N36+N48+N45+N56+N54+N27</f>
        <v>2995</v>
      </c>
      <c r="O62" s="297">
        <f>O7+O18+O19+O48+O54+O3+O28+O31+O36+O25+O44+O46+O53+O5+O11+O34</f>
        <v>2860</v>
      </c>
      <c r="P62" s="296">
        <f>P9+P7+P47+P18+P19+P27+P28+P31+P36+P53+P58+P4+P48+P54+P57+P55</f>
        <v>2758</v>
      </c>
      <c r="Q62" s="200">
        <f>Q46+Q7+Q11+Q18+Q19+Q53+Q28+Q31+Q36+Q21+Q39+Q44+Q45+Q38+Q48+Q54</f>
        <v>2730</v>
      </c>
      <c r="R62" s="200">
        <f>R53+R7+R11+R60+R9+R18+R19+R25+R28+R31+R32+R36+R39+R46+R54+R48</f>
        <v>2685</v>
      </c>
      <c r="S62" s="200">
        <f>S7+S18+S30+S31+S32+S36+S42+S45+S48+S53+S54+S19+S28+S60+S3</f>
        <v>2656</v>
      </c>
      <c r="T62" s="296">
        <f>T7+T18+T19+T28+T31+T36+T48+T54+T46+T45+T34+T4+T56+T53+T11+T47</f>
        <v>2595</v>
      </c>
      <c r="U62" s="200">
        <f>U60+U7+U41+U16+U18+U19+U20+U28+U31+U36+U4+U43+U45+U48+U53+U54</f>
        <v>2490</v>
      </c>
      <c r="V62" s="296">
        <f>V7+V5+V45+V18+V19+V28+V31+V36+V51+V44+V46+V11+V48+V60+V57+V54</f>
        <v>2275</v>
      </c>
      <c r="W62" s="200">
        <f>W7+W18+W19+W28+W31+W36+W48+W54+W45+W42+W58+W27+W10+W53+W55+W60</f>
        <v>2445</v>
      </c>
      <c r="X62" s="296">
        <f>X7+X18+X19+X9+X54+X48+X51+X46+X47+X27+X28+X31+X34+X22+X36+X53</f>
        <v>2421</v>
      </c>
      <c r="Y62" s="296">
        <f>Y60+Y54+Y48+Y36+Y31+Y28+Y18+Y19+Y7+Y32+Y46+Y38+Y39+Y27+Y53+Y34</f>
        <v>2340</v>
      </c>
      <c r="Z62" s="200">
        <f>Z45+Z7+Z9+Z55+Z18+Z19+Z27+Z28+Z31+Z35+Z36+Z43+Z4+Z48+Z53+Z54</f>
        <v>2290</v>
      </c>
      <c r="AA62" s="303">
        <f>AA3+AA7+AA18+AA19+AA9+AA28+AA31+AA42+AA36+AA45+AA27+AA48+AA54+AA55+AA60+AA11</f>
        <v>2235</v>
      </c>
      <c r="AB62" s="200">
        <f>AB44+AB7+AB18+AB19+AB27+AB28+AB31+AB36+AB42+AB45+AB46+AB47+AB48+AB53+AB54+AB57</f>
        <v>2140</v>
      </c>
      <c r="AC62" s="200">
        <f>AC4+AC5+AC7+AC35+AC16+AC18+AC19+AC20+AC27+AC28+AC31+AC36+AC9+AC48+AC54+AC57</f>
        <v>2110</v>
      </c>
      <c r="AD62" s="296">
        <f>AD7+AD18+AD19+AD22+AD27+AD28+AD29+AD31+AD35+AD36+AD37+AD48+AD53+AD52+AD54+AD11</f>
        <v>2000</v>
      </c>
      <c r="AE62" s="296">
        <f>AE10+AE53+AE7+AE47+AE16+AE18+AE19+AE22+AE28+AE31+AE36+AE44+AE48+AE55+AE54+AE60</f>
        <v>1945</v>
      </c>
      <c r="AF62" s="296">
        <f>AF7+AF18+AF19+AF31+AF36+AF48+AF54+AF28+AF27+AF21+AF57+AF34+AF5+AF22+AF51+AF53</f>
        <v>1941</v>
      </c>
      <c r="AG62" s="200">
        <f>AG7+AG31+AG36+AG48+AG49+AG46+AG43+AG27+AG22+AG16+AG4+AG58+AG57+AG6+AG11</f>
        <v>1834</v>
      </c>
      <c r="AH62" s="296">
        <f>AH7+AH53+AH18+AH19+AH22+AH25+AH29+AH31+AH36+AH39+AH43+AH48+AH11+AH57+AH54</f>
        <v>1784</v>
      </c>
      <c r="AI62" s="296">
        <f>AI7+AI54+AI11+AI16+AI6+AI28+AI29+AI31+AI32+AI36+AI44+AI46+AI47+AI48+AI51+AI9</f>
        <v>1690</v>
      </c>
      <c r="AJ62" s="296">
        <f>AJ7+AJ18+AJ19+AJ31+AJ36+AJ48+AJ54+AJ41+AJ39+AJ37+AJ53+AJ44+AJ55+AJ30+AJ3+AJ58</f>
        <v>1685</v>
      </c>
      <c r="AK62" s="296">
        <f>AK4+AK7+AK40+AK19+AK18+AK25+AK27+AK28+AK31+AK34+AK36+AK38+AK48+AK50+AK53+AK54</f>
        <v>1645</v>
      </c>
      <c r="AL62" s="296">
        <f>AL7+AL18+AL19+AL58+AL31+AL36+AL48+AL54+AL53+AL22+AL27+AL55+AL6+AL11+AL35+AL10</f>
        <v>1615</v>
      </c>
      <c r="AM62" s="296">
        <f>AM54+AM48+AM36+AM31+AM58+AM18+AM7+AM11+AM16+AM27+AM30+AM37+AM25+AM41+AM47+AM43</f>
        <v>1580</v>
      </c>
      <c r="AN62" s="296">
        <f>AN7+AN18+AN19+AN31+AN36+AN48+AN54+AN28+AN27+AN6+AN3+AN57+AN11+AN20+AN10+AN22</f>
        <v>1515</v>
      </c>
      <c r="AO62" s="296">
        <f>AO7+AO55+AO18+AO19+AO22+AO26+AO27+AO28+AO31+AO36+AO37+AO40+AO46+AO48+AO54+AO11</f>
        <v>1420</v>
      </c>
      <c r="AP62" s="296">
        <f>AP34+AP7+AP25+AP51+AP16+AP18+AP19+AP28+AP31+AP36+AP37+AP40+AP46+AP48+AP54+AP53</f>
        <v>1381</v>
      </c>
      <c r="AQ62" s="296">
        <f>AQ10+AQ7+AQ55+AQ18+AQ19+AQ21+AQ29+AQ28+AQ31+AQ32+AQ36+AQ39+AQ45+AQ48+AQ54+AQ53</f>
        <v>1375</v>
      </c>
      <c r="AR62" s="296">
        <f>AR7+AR18+AR19+AR31+AR36+AR34+AR46+AR47+AR48+AR51+AR43+AR54+AR27+AR45+AR28+AR53</f>
        <v>1361</v>
      </c>
      <c r="AS62" s="296">
        <f>AS7+AS25+AS18+AS19+AS22+AS27+AS28+AS31+AS35+AS36+AS44+AS45+AS46+AS48+AS53+AS54</f>
        <v>1340</v>
      </c>
      <c r="AT62" s="296">
        <f>AT48+AT50+AT46+AT47+AT36+AT31+AT27+AT19+AT18+AT20+AT7+AT6+AT44+AT32+AT22+AT9</f>
        <v>1334</v>
      </c>
      <c r="AU62" s="296">
        <f>AU42+AU7+AU47+AU18+AU19+AU45+AU28+AU29+AU31+AU34+AU36+AU44+AU46+AU48+AU11+AU54</f>
        <v>1298</v>
      </c>
      <c r="AV62" s="296">
        <f>AV7+AV18+AV19+AV31+AV36+AV48+AV54+AV41+AV46+AV47+AV51+AV55+AV27+AV29+AV11+AV22</f>
        <v>1230</v>
      </c>
      <c r="AW62" s="296">
        <f>AW7+AW18+AW19+AW22+AW26+AW31+AW36+AW46+AW48+AW40+AW28+AW44+AW56+AW58+AW16+AW4</f>
        <v>1195</v>
      </c>
      <c r="AX62" s="296">
        <f>AX7+AX31+AX36+AX48+AX54+AX45+AX11+AX58+AX22+AX50+AX27+AX20+AX19+AX6+AX10</f>
        <v>1033</v>
      </c>
      <c r="AY62" s="296">
        <f>AY57+AY47+AY43+AY41+AY48+AY36+AY31+AY7+AY18+AY19+AY1+AY37+AY32+AY52+AY29+AY54</f>
        <v>1132</v>
      </c>
      <c r="AZ62" s="296">
        <f>AZ54++AZ48+AZ36+AZ31+AZ19+AZ18+AZ7+AZ21+AZ27+AZ41+AZ40+AZ37+AZ44+AZ58+AZ28+AZ29</f>
        <v>960</v>
      </c>
      <c r="BA62" s="296">
        <f>BA7+BA13+BA48+BA54+BA36+BA33+BA31+BA43+BA25+BA52+BA56+BA16+BA50+BA41+BA58+BA21</f>
        <v>1096</v>
      </c>
      <c r="BB62" s="296">
        <f>BB7+BB18+BB19+BB28+BB31+BB36+BB48+BB54+BB46+BB22+BB29+BB45+BB53+BB57+BB47+BB55</f>
        <v>1093</v>
      </c>
      <c r="BC62" s="296">
        <f>BC7+BC18+BC19+BC31+BC36+BC48+BC54+BC60+BC56+BC53+BC51+BC46+BC45+BC42+BC27+BC10</f>
        <v>1090</v>
      </c>
      <c r="BD62" s="296">
        <f>BD7+BD18+BD19+BD31+BD36+BD48+BD54+BD40+BD38+BD33+BD29+BD9+BD5+BD4+BD22+BD47</f>
        <v>1090</v>
      </c>
      <c r="BE62" s="296">
        <f>BE7+BE5+BE4+BE31+BE36+BE48+BE54+BE45+BE20+BE27+BE26+BE17+BE60</f>
        <v>1087</v>
      </c>
      <c r="BF62" s="296">
        <f>BF54+BF48+BF36+BF31+BF28+BF19+BF18+BF7+BF46+BF41+BF43+BF45+BF53+BF51+BF57+BF22</f>
        <v>1085</v>
      </c>
      <c r="BG62" s="296">
        <f>BG54+BG48+BG52+BG57+BG45+BG43+BG36+BG31+BG22+BG20+BG19+BG18+BG7+BG3+BG28+BG6</f>
        <v>1080</v>
      </c>
      <c r="BH62" s="296">
        <f>BH7+BH18+BH19+BH28+BH31+BH36+BH48+BH50+BH21+BH54+BH13+BH55+BH58+BH26+BH3+BH22</f>
        <v>940</v>
      </c>
    </row>
    <row r="63" spans="1:60" ht="13.5" thickBot="1">
      <c r="A63" s="9"/>
      <c r="B63" s="256" t="s">
        <v>62</v>
      </c>
      <c r="C63" s="133" t="s">
        <v>105</v>
      </c>
      <c r="D63" s="130" t="s">
        <v>64</v>
      </c>
      <c r="E63" s="133" t="s">
        <v>105</v>
      </c>
      <c r="F63" s="130" t="s">
        <v>63</v>
      </c>
      <c r="G63" s="130" t="s">
        <v>170</v>
      </c>
      <c r="H63" s="133" t="s">
        <v>198</v>
      </c>
      <c r="I63" s="130" t="s">
        <v>64</v>
      </c>
      <c r="J63" s="133" t="s">
        <v>27</v>
      </c>
      <c r="K63" s="130" t="s">
        <v>106</v>
      </c>
      <c r="L63" s="130" t="s">
        <v>63</v>
      </c>
      <c r="M63" s="133" t="s">
        <v>71</v>
      </c>
      <c r="N63" s="133" t="s">
        <v>201</v>
      </c>
      <c r="O63" s="158" t="s">
        <v>202</v>
      </c>
      <c r="P63" s="130" t="s">
        <v>74</v>
      </c>
      <c r="Q63" s="130" t="s">
        <v>196</v>
      </c>
      <c r="R63" s="133" t="s">
        <v>170</v>
      </c>
      <c r="S63" s="133" t="s">
        <v>106</v>
      </c>
      <c r="T63" s="130" t="s">
        <v>72</v>
      </c>
      <c r="U63" s="133" t="s">
        <v>194</v>
      </c>
      <c r="V63" s="130" t="s">
        <v>197</v>
      </c>
      <c r="W63" s="133" t="s">
        <v>171</v>
      </c>
      <c r="X63" s="130" t="s">
        <v>71</v>
      </c>
      <c r="Y63" s="130" t="s">
        <v>105</v>
      </c>
      <c r="Z63" s="133"/>
      <c r="AA63" s="193"/>
      <c r="AB63" s="133" t="s">
        <v>74</v>
      </c>
      <c r="AC63" s="133"/>
      <c r="AD63" s="130"/>
      <c r="AE63" s="130"/>
      <c r="AF63" s="130"/>
      <c r="AG63" s="137" t="s">
        <v>221</v>
      </c>
      <c r="AH63" s="130"/>
      <c r="AI63" s="322" t="s">
        <v>222</v>
      </c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94"/>
      <c r="BE63" s="94" t="s">
        <v>184</v>
      </c>
      <c r="BF63" s="130"/>
      <c r="BG63" s="130"/>
      <c r="BH63" s="130"/>
    </row>
    <row r="64" spans="2:60" s="1" customFormat="1" ht="13.5" thickBot="1">
      <c r="B64" s="256" t="s">
        <v>70</v>
      </c>
      <c r="C64" s="54">
        <v>23</v>
      </c>
      <c r="D64" s="94" t="s">
        <v>167</v>
      </c>
      <c r="E64" s="94">
        <v>20</v>
      </c>
      <c r="F64" s="94">
        <v>20</v>
      </c>
      <c r="G64" s="94">
        <v>21</v>
      </c>
      <c r="H64" s="137">
        <v>22</v>
      </c>
      <c r="I64" s="94">
        <v>20</v>
      </c>
      <c r="J64" s="54" t="s">
        <v>205</v>
      </c>
      <c r="K64" s="94">
        <v>22</v>
      </c>
      <c r="L64" s="94">
        <v>18</v>
      </c>
      <c r="M64" s="54" t="s">
        <v>174</v>
      </c>
      <c r="N64" s="94">
        <v>21</v>
      </c>
      <c r="O64" s="159">
        <v>19</v>
      </c>
      <c r="P64" s="94">
        <v>23</v>
      </c>
      <c r="Q64" s="94">
        <v>23</v>
      </c>
      <c r="R64" s="54">
        <v>22</v>
      </c>
      <c r="S64" s="94">
        <v>15</v>
      </c>
      <c r="T64" s="94">
        <v>24</v>
      </c>
      <c r="U64" s="54">
        <v>23</v>
      </c>
      <c r="V64" s="94">
        <v>24</v>
      </c>
      <c r="W64" s="54">
        <v>21</v>
      </c>
      <c r="X64" s="94">
        <v>21</v>
      </c>
      <c r="Y64" s="94">
        <v>23</v>
      </c>
      <c r="Z64" s="54">
        <v>24</v>
      </c>
      <c r="AA64" s="189">
        <v>25</v>
      </c>
      <c r="AB64" s="54">
        <v>24</v>
      </c>
      <c r="AC64" s="161">
        <v>26</v>
      </c>
      <c r="AD64" s="94">
        <v>27</v>
      </c>
      <c r="AE64" s="94">
        <v>25</v>
      </c>
      <c r="AF64" s="94">
        <v>19</v>
      </c>
      <c r="AG64" s="54">
        <v>26</v>
      </c>
      <c r="AH64" s="94">
        <v>23</v>
      </c>
      <c r="AI64" s="125">
        <v>27</v>
      </c>
      <c r="AJ64" s="94">
        <v>27</v>
      </c>
      <c r="AK64" s="94">
        <v>26</v>
      </c>
      <c r="AL64" s="94">
        <v>26</v>
      </c>
      <c r="AM64" s="94">
        <v>22</v>
      </c>
      <c r="AN64" s="94">
        <v>20</v>
      </c>
      <c r="AO64" s="94">
        <v>19</v>
      </c>
      <c r="AP64" s="94">
        <v>17</v>
      </c>
      <c r="AQ64" s="94">
        <v>29</v>
      </c>
      <c r="AR64" s="94">
        <v>25</v>
      </c>
      <c r="AS64" s="94">
        <v>22</v>
      </c>
      <c r="AT64" s="94">
        <v>18</v>
      </c>
      <c r="AU64" s="94">
        <v>19</v>
      </c>
      <c r="AV64" s="94">
        <v>24</v>
      </c>
      <c r="AW64" s="94">
        <v>27</v>
      </c>
      <c r="AX64" s="94">
        <v>30</v>
      </c>
      <c r="AY64" s="94">
        <v>21</v>
      </c>
      <c r="AZ64" s="94">
        <v>26</v>
      </c>
      <c r="BA64" s="94">
        <v>23</v>
      </c>
      <c r="BB64" s="94">
        <v>18</v>
      </c>
      <c r="BC64" s="94">
        <v>20</v>
      </c>
      <c r="BD64" s="94">
        <v>29</v>
      </c>
      <c r="BE64" s="94">
        <v>31</v>
      </c>
      <c r="BF64" s="94">
        <v>23</v>
      </c>
      <c r="BG64" s="94">
        <v>24</v>
      </c>
      <c r="BH64" s="94">
        <v>20</v>
      </c>
    </row>
    <row r="65" spans="2:60" s="1" customFormat="1" ht="13.5" thickBot="1">
      <c r="B65" s="256" t="s">
        <v>162</v>
      </c>
      <c r="C65" s="54"/>
      <c r="D65" s="94" t="s">
        <v>166</v>
      </c>
      <c r="E65" s="94"/>
      <c r="F65" s="94" t="s">
        <v>168</v>
      </c>
      <c r="G65" s="94" t="s">
        <v>169</v>
      </c>
      <c r="H65" s="137"/>
      <c r="I65" s="94" t="s">
        <v>219</v>
      </c>
      <c r="J65" s="54" t="s">
        <v>192</v>
      </c>
      <c r="K65" s="94"/>
      <c r="L65" s="94"/>
      <c r="M65" s="54" t="s">
        <v>189</v>
      </c>
      <c r="N65" s="94"/>
      <c r="O65" s="159"/>
      <c r="P65" s="94"/>
      <c r="Q65" s="94"/>
      <c r="R65" s="54"/>
      <c r="S65" s="94"/>
      <c r="T65" s="94"/>
      <c r="U65" s="54"/>
      <c r="V65" s="94"/>
      <c r="W65" s="54"/>
      <c r="X65" s="94"/>
      <c r="Y65" s="94"/>
      <c r="Z65" s="54"/>
      <c r="AA65" s="189"/>
      <c r="AB65" s="54"/>
      <c r="AC65" s="161"/>
      <c r="AD65" s="94" t="s">
        <v>220</v>
      </c>
      <c r="AE65" s="94"/>
      <c r="AF65" s="94"/>
      <c r="AG65" s="54" t="s">
        <v>193</v>
      </c>
      <c r="AH65" s="94" t="s">
        <v>186</v>
      </c>
      <c r="AI65" s="125"/>
      <c r="AJ65" s="94" t="s">
        <v>172</v>
      </c>
      <c r="AK65" s="94"/>
      <c r="AL65" s="94"/>
      <c r="AM65" s="94" t="s">
        <v>172</v>
      </c>
      <c r="AN65" s="94" t="s">
        <v>172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 t="s">
        <v>200</v>
      </c>
      <c r="AY65" s="94"/>
      <c r="AZ65" s="94"/>
      <c r="BA65" s="94" t="s">
        <v>223</v>
      </c>
      <c r="BB65" s="94"/>
      <c r="BC65" s="94"/>
      <c r="BD65" s="54" t="s">
        <v>191</v>
      </c>
      <c r="BE65" s="54" t="s">
        <v>185</v>
      </c>
      <c r="BF65" s="94"/>
      <c r="BG65" s="94"/>
      <c r="BH65" s="94" t="s">
        <v>224</v>
      </c>
    </row>
    <row r="66" spans="1:60" s="204" customFormat="1" ht="19.5" thickBot="1">
      <c r="A66" s="103"/>
      <c r="B66" s="257" t="s">
        <v>73</v>
      </c>
      <c r="C66" s="101">
        <f>C5+C7+C11+C14</f>
        <v>1801</v>
      </c>
      <c r="D66" s="101">
        <f>D5+D7+D9</f>
        <v>2640</v>
      </c>
      <c r="E66" s="101">
        <f>E5+E7+E10+E11+E14</f>
        <v>1156</v>
      </c>
      <c r="F66" s="101">
        <f>F4+F5+F7+F11</f>
        <v>475</v>
      </c>
      <c r="G66" s="101">
        <f>G5+G7+G11+G14</f>
        <v>626</v>
      </c>
      <c r="H66" s="101">
        <f>H5+H7+H11+H14</f>
        <v>496</v>
      </c>
      <c r="I66" s="101">
        <f>I5+I7+I11+I14</f>
        <v>1871</v>
      </c>
      <c r="J66" s="101">
        <f>J7</f>
        <v>160</v>
      </c>
      <c r="K66" s="101">
        <f>K5+K7+K11</f>
        <v>525</v>
      </c>
      <c r="L66" s="101">
        <f>L7+L11+L14</f>
        <v>725</v>
      </c>
      <c r="M66" s="101"/>
      <c r="N66" s="101">
        <f>N4+N5+N7+N11+N14</f>
        <v>475</v>
      </c>
      <c r="O66" s="203">
        <f>O3+O5+O7+O11+O14</f>
        <v>1050</v>
      </c>
      <c r="P66" s="201">
        <f>P4+P7+P9+P11</f>
        <v>1251</v>
      </c>
      <c r="Q66" s="101">
        <f>Q5+Q7+Q11+Q14</f>
        <v>795</v>
      </c>
      <c r="R66" s="101">
        <f>R5+R7+R9+R11+R14</f>
        <v>426</v>
      </c>
      <c r="S66" s="101">
        <f>S3+S7</f>
        <v>350</v>
      </c>
      <c r="T66" s="101">
        <f>T4+T6+T7+T11+T14</f>
        <v>425</v>
      </c>
      <c r="U66" s="101">
        <f>U4+U6+U7+U11</f>
        <v>321</v>
      </c>
      <c r="V66" s="203">
        <f>V4+V5+V7+V11+V14</f>
        <v>526</v>
      </c>
      <c r="W66" s="101">
        <f>W7+W10+W11</f>
        <v>76</v>
      </c>
      <c r="X66" s="101">
        <f>X4+X5+X7+X9+X14</f>
        <v>222</v>
      </c>
      <c r="Y66" s="201">
        <f>Y5+Y7</f>
        <v>65</v>
      </c>
      <c r="Z66" s="101">
        <f>Z4+Z7+Z9+Z11</f>
        <v>890</v>
      </c>
      <c r="AA66" s="202">
        <f>AA3+AA5+AA7+AA9+AA11</f>
        <v>546</v>
      </c>
      <c r="AB66" s="101">
        <f>AB5+AB7+AB10+AB11</f>
        <v>132</v>
      </c>
      <c r="AC66" s="101">
        <f>AC4+AC5+AC7+AC9+AC11+AC14</f>
        <v>471</v>
      </c>
      <c r="AD66" s="101">
        <f>AD4+AD5+AD7+AD11+AD14</f>
        <v>77</v>
      </c>
      <c r="AE66" s="101">
        <f>AE5+AE7+AE10+AE11+AE14</f>
        <v>287</v>
      </c>
      <c r="AF66" s="101">
        <f>AF5+AF7+AF11+AF14</f>
        <v>161</v>
      </c>
      <c r="AG66" s="101">
        <f>AG4+AG6+AG7+AG11+AG14</f>
        <v>437</v>
      </c>
      <c r="AH66" s="201">
        <f>AH6+AH7+AH9+AH11</f>
        <v>172</v>
      </c>
      <c r="AI66" s="101">
        <f>AI6+AI7+AI9+AI11+AI14</f>
        <v>372</v>
      </c>
      <c r="AJ66" s="101">
        <f>AJ3+AJ7+AJ13+AJ15</f>
        <v>320</v>
      </c>
      <c r="AK66" s="201">
        <f>AK4+AK7+AK9+AK11+AK14</f>
        <v>232</v>
      </c>
      <c r="AL66" s="101">
        <f>AL4+AL6+AL7+AL10+AL11+AL14</f>
        <v>305</v>
      </c>
      <c r="AM66" s="101">
        <f>AM7+AM9+AM11</f>
        <v>351</v>
      </c>
      <c r="AN66" s="201">
        <f>AN7+AN6+AN3+AN10+AN11+AN14</f>
        <v>722</v>
      </c>
      <c r="AO66" s="101">
        <f>AO7+AO11</f>
        <v>130</v>
      </c>
      <c r="AP66" s="101"/>
      <c r="AQ66" s="101">
        <f>AQ4+AQ6+AQ7+AQ10+AQ11</f>
        <v>346</v>
      </c>
      <c r="AR66" s="201">
        <f>AR7+AR5+AR9+AR11+AR14</f>
        <v>310</v>
      </c>
      <c r="AS66" s="101">
        <f>AS11+AS14</f>
        <v>2</v>
      </c>
      <c r="AT66" s="201">
        <f>AT6+AT7+AT9+AT11</f>
        <v>406</v>
      </c>
      <c r="AU66" s="101">
        <f>AU10+AU11+AU14</f>
        <v>71</v>
      </c>
      <c r="AV66" s="201">
        <f>AV7+AV5+AV9+AV11+AV14</f>
        <v>89</v>
      </c>
      <c r="AW66" s="201">
        <f>AW4+AW5+AW7+AW9+AW11</f>
        <v>320</v>
      </c>
      <c r="AX66" s="201">
        <f>AX3+AX6+AX7+AX10+AX11+AX14</f>
        <v>347</v>
      </c>
      <c r="AY66" s="201">
        <f>AY7+AY6+AY4+AY11</f>
        <v>172</v>
      </c>
      <c r="AZ66" s="201">
        <f>AZ7+AZ4+AZ5+AZ13+AZ15</f>
        <v>37</v>
      </c>
      <c r="BA66" s="201">
        <f>BA3+BA5+BA7+BA10+BA13</f>
        <v>383</v>
      </c>
      <c r="BB66" s="201"/>
      <c r="BC66" s="201">
        <f>BC3+BC6+BC7+BC10+BC11</f>
        <v>38</v>
      </c>
      <c r="BD66" s="201">
        <f>BD4+BD5+BD7+BD9+BD12</f>
        <v>371</v>
      </c>
      <c r="BE66" s="201">
        <f>BE7+BE5+BE4+BE11+BE14</f>
        <v>363</v>
      </c>
      <c r="BF66" s="201">
        <f>BF7+BF5+BF9+BF11+BF14</f>
        <v>122</v>
      </c>
      <c r="BG66" s="201">
        <f>BG3+BG6+BG7+BG9+BG11+BG14</f>
        <v>79</v>
      </c>
      <c r="BH66" s="201">
        <f>BH3+BH6+BH7+BH9+BH13+BH15</f>
        <v>262</v>
      </c>
    </row>
    <row r="67" spans="1:60" ht="13.5" thickBot="1">
      <c r="A67" s="102"/>
      <c r="B67" s="256" t="s">
        <v>75</v>
      </c>
      <c r="C67" s="10">
        <v>4</v>
      </c>
      <c r="D67" s="10">
        <v>3</v>
      </c>
      <c r="E67" s="10">
        <v>5</v>
      </c>
      <c r="F67" s="10">
        <v>4</v>
      </c>
      <c r="G67" s="10">
        <v>4</v>
      </c>
      <c r="H67" s="10">
        <v>4</v>
      </c>
      <c r="I67" s="10">
        <v>4</v>
      </c>
      <c r="J67" s="10">
        <v>1</v>
      </c>
      <c r="K67" s="10">
        <v>4</v>
      </c>
      <c r="L67" s="10">
        <v>3</v>
      </c>
      <c r="M67" s="10"/>
      <c r="N67" s="10">
        <v>5</v>
      </c>
      <c r="O67" s="152">
        <v>5</v>
      </c>
      <c r="P67" s="5">
        <v>4</v>
      </c>
      <c r="Q67" s="10">
        <v>4</v>
      </c>
      <c r="R67" s="10">
        <v>5</v>
      </c>
      <c r="S67" s="10">
        <v>2</v>
      </c>
      <c r="T67" s="10">
        <v>5</v>
      </c>
      <c r="U67" s="10">
        <v>4</v>
      </c>
      <c r="V67" s="10">
        <v>5</v>
      </c>
      <c r="W67" s="10">
        <v>3</v>
      </c>
      <c r="X67" s="10">
        <v>5</v>
      </c>
      <c r="Y67" s="5">
        <v>2</v>
      </c>
      <c r="Z67" s="10">
        <v>4</v>
      </c>
      <c r="AA67" s="182">
        <v>5</v>
      </c>
      <c r="AB67" s="10">
        <v>4</v>
      </c>
      <c r="AC67" s="10">
        <v>6</v>
      </c>
      <c r="AD67" s="10">
        <v>5</v>
      </c>
      <c r="AE67" s="10">
        <v>5</v>
      </c>
      <c r="AF67" s="10">
        <v>4</v>
      </c>
      <c r="AG67" s="10">
        <v>5</v>
      </c>
      <c r="AH67" s="5">
        <v>4</v>
      </c>
      <c r="AI67" s="110">
        <v>5</v>
      </c>
      <c r="AJ67" s="10">
        <v>4</v>
      </c>
      <c r="AK67" s="5">
        <v>5</v>
      </c>
      <c r="AL67" s="10">
        <v>6</v>
      </c>
      <c r="AM67" s="10">
        <v>3</v>
      </c>
      <c r="AN67" s="5">
        <v>6</v>
      </c>
      <c r="AO67" s="10">
        <v>2</v>
      </c>
      <c r="AP67" s="10"/>
      <c r="AQ67" s="10">
        <v>5</v>
      </c>
      <c r="AR67" s="5">
        <v>5</v>
      </c>
      <c r="AS67" s="10">
        <v>2</v>
      </c>
      <c r="AT67" s="5">
        <v>4</v>
      </c>
      <c r="AU67" s="10">
        <v>3</v>
      </c>
      <c r="AV67" s="5">
        <v>5</v>
      </c>
      <c r="AW67" s="94">
        <v>5</v>
      </c>
      <c r="AX67" s="5">
        <v>6</v>
      </c>
      <c r="AY67" s="5">
        <v>4</v>
      </c>
      <c r="AZ67" s="5">
        <v>5</v>
      </c>
      <c r="BA67" s="5">
        <v>5</v>
      </c>
      <c r="BB67" s="5"/>
      <c r="BC67" s="5">
        <v>5</v>
      </c>
      <c r="BD67" s="5">
        <v>5</v>
      </c>
      <c r="BE67" s="5">
        <v>5</v>
      </c>
      <c r="BF67" s="5">
        <v>5</v>
      </c>
      <c r="BG67" s="5">
        <v>6</v>
      </c>
      <c r="BH67" s="5">
        <v>6</v>
      </c>
    </row>
    <row r="68" spans="6:12" ht="12.75">
      <c r="F68" s="3"/>
      <c r="L68" s="3"/>
    </row>
    <row r="150" ht="12.75">
      <c r="M150" s="9"/>
    </row>
    <row r="153" ht="13.5" thickBot="1"/>
    <row r="154" spans="2:6" ht="18.75" thickBot="1">
      <c r="B154" s="119" t="s">
        <v>163</v>
      </c>
      <c r="F154" s="119" t="s">
        <v>77</v>
      </c>
    </row>
    <row r="155" spans="2:7" ht="13.5" thickBot="1">
      <c r="B155" s="114" t="s">
        <v>164</v>
      </c>
      <c r="E155" s="104"/>
      <c r="F155" s="112" t="s">
        <v>78</v>
      </c>
      <c r="G155" s="109" t="s">
        <v>82</v>
      </c>
    </row>
    <row r="156" spans="2:7" ht="13.5" thickBot="1">
      <c r="B156" s="114" t="s">
        <v>165</v>
      </c>
      <c r="E156" s="105"/>
      <c r="F156" s="113" t="s">
        <v>79</v>
      </c>
      <c r="G156" s="109" t="s">
        <v>82</v>
      </c>
    </row>
    <row r="157" spans="2:7" ht="13.5" thickBot="1">
      <c r="B157" s="10" t="s">
        <v>206</v>
      </c>
      <c r="E157" s="106"/>
      <c r="F157" s="113" t="s">
        <v>62</v>
      </c>
      <c r="G157" s="134" t="s">
        <v>82</v>
      </c>
    </row>
    <row r="158" spans="5:6" ht="13.5" thickBot="1">
      <c r="E158" s="107"/>
      <c r="F158" s="114" t="s">
        <v>76</v>
      </c>
    </row>
    <row r="159" spans="5:6" ht="13.5" thickBot="1">
      <c r="E159" s="108"/>
      <c r="F159" s="114" t="s">
        <v>80</v>
      </c>
    </row>
    <row r="160" spans="5:6" ht="13.5" thickBot="1">
      <c r="E160" s="128"/>
      <c r="F160" s="127" t="s">
        <v>81</v>
      </c>
    </row>
    <row r="161" spans="5:6" ht="13.5" thickBot="1">
      <c r="E161" s="255"/>
      <c r="F161" s="129" t="s">
        <v>103</v>
      </c>
    </row>
    <row r="162" spans="5:6" ht="13.5" thickBot="1">
      <c r="E162" s="266"/>
      <c r="F162" s="129" t="s">
        <v>104</v>
      </c>
    </row>
    <row r="163" spans="5:11" ht="13.5" thickBot="1">
      <c r="E163" s="268"/>
      <c r="F163" s="114" t="s">
        <v>173</v>
      </c>
      <c r="K163" s="3"/>
    </row>
    <row r="164" spans="5:6" ht="13.5" thickBot="1">
      <c r="E164" s="126">
        <v>40</v>
      </c>
      <c r="F164" s="267" t="s">
        <v>102</v>
      </c>
    </row>
    <row r="165" spans="5:6" ht="13.5" thickBot="1">
      <c r="E165" s="73" t="s">
        <v>156</v>
      </c>
      <c r="F165" s="114" t="s">
        <v>161</v>
      </c>
    </row>
    <row r="168" ht="12.75">
      <c r="G16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2" sqref="A2"/>
    </sheetView>
  </sheetViews>
  <sheetFormatPr defaultColWidth="9.140625" defaultRowHeight="12.75"/>
  <cols>
    <col min="1" max="1" width="21.28125" style="1" customWidth="1"/>
    <col min="2" max="3" width="11.421875" style="1" customWidth="1"/>
    <col min="4" max="4" width="11.421875" style="0" customWidth="1"/>
    <col min="5" max="6" width="11.00390625" style="0" customWidth="1"/>
    <col min="7" max="8" width="11.140625" style="0" customWidth="1"/>
    <col min="9" max="9" width="11.421875" style="0" customWidth="1"/>
    <col min="10" max="10" width="13.140625" style="0" customWidth="1"/>
    <col min="11" max="11" width="12.00390625" style="0" customWidth="1"/>
    <col min="12" max="12" width="18.8515625" style="0" customWidth="1"/>
    <col min="13" max="13" width="28.57421875" style="0" customWidth="1"/>
  </cols>
  <sheetData>
    <row r="1" ht="13.5" thickBot="1"/>
    <row r="2" spans="1:13" s="332" customFormat="1" ht="16.5" thickBot="1">
      <c r="A2" s="341" t="s">
        <v>4</v>
      </c>
      <c r="B2" s="335" t="s">
        <v>207</v>
      </c>
      <c r="C2" s="335" t="s">
        <v>208</v>
      </c>
      <c r="D2" s="336" t="s">
        <v>209</v>
      </c>
      <c r="E2" s="335" t="s">
        <v>210</v>
      </c>
      <c r="F2" s="336" t="s">
        <v>211</v>
      </c>
      <c r="G2" s="335" t="s">
        <v>212</v>
      </c>
      <c r="H2" s="336" t="s">
        <v>213</v>
      </c>
      <c r="I2" s="335" t="s">
        <v>214</v>
      </c>
      <c r="J2" s="336" t="s">
        <v>215</v>
      </c>
      <c r="K2" s="337" t="s">
        <v>216</v>
      </c>
      <c r="L2" s="342" t="s">
        <v>217</v>
      </c>
      <c r="M2" s="342" t="s">
        <v>218</v>
      </c>
    </row>
    <row r="3" spans="1:13" s="1" customFormat="1" ht="15">
      <c r="A3" s="338">
        <v>2009</v>
      </c>
      <c r="B3" s="329">
        <v>190</v>
      </c>
      <c r="C3" s="81">
        <v>201</v>
      </c>
      <c r="D3" s="81">
        <v>250</v>
      </c>
      <c r="E3" s="329">
        <v>230</v>
      </c>
      <c r="F3" s="81">
        <v>130</v>
      </c>
      <c r="G3" s="329">
        <v>230</v>
      </c>
      <c r="H3" s="81">
        <v>410</v>
      </c>
      <c r="I3" s="329">
        <v>1080</v>
      </c>
      <c r="J3" s="81">
        <v>501</v>
      </c>
      <c r="K3" s="77">
        <v>271</v>
      </c>
      <c r="L3" s="333">
        <v>1190</v>
      </c>
      <c r="M3" s="17">
        <v>3150</v>
      </c>
    </row>
    <row r="4" spans="1:13" s="1" customFormat="1" ht="15">
      <c r="A4" s="339">
        <v>2010</v>
      </c>
      <c r="B4" s="331">
        <v>420</v>
      </c>
      <c r="C4" s="12">
        <v>325</v>
      </c>
      <c r="D4" s="12">
        <v>85</v>
      </c>
      <c r="E4" s="331">
        <v>281</v>
      </c>
      <c r="F4" s="12">
        <v>430</v>
      </c>
      <c r="G4" s="331">
        <v>161</v>
      </c>
      <c r="H4" s="12">
        <v>330</v>
      </c>
      <c r="I4" s="331">
        <v>670</v>
      </c>
      <c r="J4" s="12">
        <v>285</v>
      </c>
      <c r="K4" s="12">
        <v>6</v>
      </c>
      <c r="L4" s="334">
        <v>870</v>
      </c>
      <c r="M4" s="12">
        <v>2430</v>
      </c>
    </row>
    <row r="5" spans="1:13" s="1" customFormat="1" ht="15.75" thickBot="1">
      <c r="A5" s="340">
        <v>2011</v>
      </c>
      <c r="B5" s="330">
        <v>400</v>
      </c>
      <c r="C5" s="82"/>
      <c r="D5" s="82"/>
      <c r="E5" s="330"/>
      <c r="F5" s="82"/>
      <c r="G5" s="330"/>
      <c r="H5" s="82"/>
      <c r="I5" s="330"/>
      <c r="J5" s="82"/>
      <c r="K5" s="80"/>
      <c r="L5" s="79"/>
      <c r="M5" s="82"/>
    </row>
    <row r="7" ht="13.5" thickBot="1"/>
    <row r="8" spans="1:13" ht="16.5" thickBot="1">
      <c r="A8" s="341" t="s">
        <v>8</v>
      </c>
      <c r="B8" s="335" t="s">
        <v>207</v>
      </c>
      <c r="C8" s="336" t="s">
        <v>208</v>
      </c>
      <c r="D8" s="336" t="s">
        <v>209</v>
      </c>
      <c r="E8" s="335" t="s">
        <v>210</v>
      </c>
      <c r="F8" s="336" t="s">
        <v>211</v>
      </c>
      <c r="G8" s="335" t="s">
        <v>212</v>
      </c>
      <c r="H8" s="336" t="s">
        <v>213</v>
      </c>
      <c r="I8" s="335" t="s">
        <v>214</v>
      </c>
      <c r="J8" s="336" t="s">
        <v>215</v>
      </c>
      <c r="K8" s="337" t="s">
        <v>216</v>
      </c>
      <c r="L8" s="342" t="s">
        <v>217</v>
      </c>
      <c r="M8" s="342" t="s">
        <v>218</v>
      </c>
    </row>
    <row r="9" spans="1:13" ht="15">
      <c r="A9" s="338">
        <v>2009</v>
      </c>
      <c r="B9" s="329">
        <v>12</v>
      </c>
      <c r="C9" s="81">
        <v>61</v>
      </c>
      <c r="D9" s="81">
        <v>55</v>
      </c>
      <c r="E9" s="329">
        <v>131</v>
      </c>
      <c r="F9" s="81">
        <v>205</v>
      </c>
      <c r="G9" s="329">
        <v>660</v>
      </c>
      <c r="H9" s="81">
        <v>201</v>
      </c>
      <c r="I9" s="329">
        <v>63</v>
      </c>
      <c r="J9" s="81">
        <v>311</v>
      </c>
      <c r="K9" s="77">
        <v>750</v>
      </c>
      <c r="L9" s="333">
        <v>1065</v>
      </c>
      <c r="M9" s="17">
        <v>2375</v>
      </c>
    </row>
    <row r="10" spans="1:13" ht="15">
      <c r="A10" s="339">
        <v>2010</v>
      </c>
      <c r="B10" s="331">
        <v>411</v>
      </c>
      <c r="C10" s="12">
        <v>130</v>
      </c>
      <c r="D10" s="12">
        <v>160</v>
      </c>
      <c r="E10" s="331">
        <v>281</v>
      </c>
      <c r="F10" s="12">
        <v>2210</v>
      </c>
      <c r="G10" s="331">
        <v>6</v>
      </c>
      <c r="H10" s="12">
        <v>30</v>
      </c>
      <c r="I10" s="331">
        <v>227</v>
      </c>
      <c r="J10" s="12">
        <v>895</v>
      </c>
      <c r="K10" s="12">
        <v>620</v>
      </c>
      <c r="L10" s="334">
        <v>3335</v>
      </c>
      <c r="M10" s="12">
        <v>4935</v>
      </c>
    </row>
    <row r="11" spans="1:13" ht="15.75" thickBot="1">
      <c r="A11" s="340">
        <v>2011</v>
      </c>
      <c r="B11" s="330">
        <v>501</v>
      </c>
      <c r="C11" s="82"/>
      <c r="D11" s="82"/>
      <c r="E11" s="330"/>
      <c r="F11" s="82"/>
      <c r="G11" s="330"/>
      <c r="H11" s="82"/>
      <c r="I11" s="330"/>
      <c r="J11" s="82"/>
      <c r="K11" s="80"/>
      <c r="L11" s="79"/>
      <c r="M11" s="8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2010-03-22T21:16:29Z</cp:lastPrinted>
  <dcterms:created xsi:type="dcterms:W3CDTF">2010-03-22T20:34:27Z</dcterms:created>
  <dcterms:modified xsi:type="dcterms:W3CDTF">2011-02-21T12:38:48Z</dcterms:modified>
  <cp:category/>
  <cp:version/>
  <cp:contentType/>
  <cp:contentStatus/>
</cp:coreProperties>
</file>